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 activeTab="4"/>
  </bookViews>
  <sheets>
    <sheet name="K44" sheetId="8" r:id="rId1"/>
    <sheet name="K45" sheetId="9" r:id="rId2"/>
    <sheet name="K46" sheetId="10" r:id="rId3"/>
    <sheet name="K47" sheetId="11" r:id="rId4"/>
    <sheet name="K48" sheetId="12" r:id="rId5"/>
    <sheet name="K49" sheetId="13" r:id="rId6"/>
    <sheet name="RHM" sheetId="7" r:id="rId7"/>
    <sheet name="YHDP" sheetId="2" r:id="rId8"/>
    <sheet name="CNĐD" sheetId="4" r:id="rId9"/>
    <sheet name="ĐHD" sheetId="5" r:id="rId10"/>
    <sheet name="CĐ" sheetId="6" r:id="rId11"/>
  </sheets>
  <definedNames>
    <definedName name="_xlnm._FilterDatabase" localSheetId="0" hidden="1">'K44'!$B$13:$F$62</definedName>
    <definedName name="_xlnm._FilterDatabase" localSheetId="1" hidden="1">'K45'!#REF!</definedName>
    <definedName name="_xlnm._FilterDatabase" localSheetId="2" hidden="1">'K46'!$B$1:$F$113</definedName>
    <definedName name="_xlnm._FilterDatabase" localSheetId="3" hidden="1">'K47'!$B$1:$F$9</definedName>
    <definedName name="_xlnm._FilterDatabase" localSheetId="4" hidden="1">'K48'!$B$1:$F$14</definedName>
    <definedName name="_xlnm._FilterDatabase" localSheetId="5" hidden="1">'K49'!$B$1:$F$41</definedName>
  </definedNames>
  <calcPr calcId="144525"/>
</workbook>
</file>

<file path=xl/calcChain.xml><?xml version="1.0" encoding="utf-8"?>
<calcChain xmlns="http://schemas.openxmlformats.org/spreadsheetml/2006/main">
  <c r="J214" i="5" l="1"/>
  <c r="J194" i="5"/>
  <c r="J167" i="5"/>
  <c r="J145" i="5"/>
  <c r="J120" i="5"/>
  <c r="T116" i="5"/>
  <c r="S115" i="5"/>
  <c r="J95" i="5"/>
  <c r="J63" i="5"/>
  <c r="J41" i="5"/>
  <c r="J17" i="5"/>
  <c r="J110" i="4"/>
  <c r="M112" i="4"/>
  <c r="M111" i="4"/>
  <c r="J89" i="4"/>
  <c r="S70" i="4"/>
  <c r="M46" i="4"/>
  <c r="M45" i="4"/>
  <c r="J44" i="4"/>
  <c r="J11" i="4"/>
  <c r="J74" i="2"/>
  <c r="J56" i="2"/>
  <c r="J21" i="2"/>
  <c r="J41" i="13" l="1"/>
  <c r="J11" i="13"/>
  <c r="J190" i="11" l="1"/>
  <c r="J161" i="11" l="1"/>
  <c r="J40" i="10"/>
  <c r="J291" i="9"/>
  <c r="J244" i="9"/>
  <c r="J41" i="8"/>
  <c r="N122" i="7" l="1"/>
  <c r="N123" i="7" s="1"/>
  <c r="N99" i="7"/>
  <c r="N100" i="7" s="1"/>
  <c r="J128" i="7"/>
  <c r="J105" i="7"/>
  <c r="J82" i="7"/>
  <c r="J62" i="7"/>
  <c r="J39" i="7"/>
  <c r="J15" i="7"/>
  <c r="J129" i="12"/>
  <c r="J100" i="12"/>
  <c r="J73" i="12"/>
  <c r="J47" i="12"/>
  <c r="J14" i="12"/>
  <c r="J130" i="11"/>
  <c r="J113" i="11"/>
  <c r="J73" i="11"/>
  <c r="J50" i="11"/>
  <c r="J22" i="11"/>
  <c r="J66" i="10"/>
  <c r="J19" i="10"/>
  <c r="J193" i="9"/>
  <c r="J162" i="9"/>
  <c r="J128" i="9"/>
  <c r="J96" i="9"/>
  <c r="J65" i="9"/>
  <c r="J29" i="9"/>
  <c r="J13" i="8"/>
  <c r="S88" i="10" l="1"/>
  <c r="M18" i="6" l="1"/>
  <c r="M25" i="6"/>
  <c r="M22" i="6"/>
  <c r="J98" i="10" l="1"/>
  <c r="N75" i="7" l="1"/>
  <c r="N76" i="7" s="1"/>
  <c r="N53" i="7"/>
  <c r="N54" i="7" s="1"/>
  <c r="N30" i="7"/>
  <c r="N31" i="7" s="1"/>
  <c r="N5" i="7" l="1"/>
  <c r="N4" i="7"/>
  <c r="N6" i="7" l="1"/>
  <c r="M6" i="6"/>
  <c r="J11" i="6"/>
</calcChain>
</file>

<file path=xl/sharedStrings.xml><?xml version="1.0" encoding="utf-8"?>
<sst xmlns="http://schemas.openxmlformats.org/spreadsheetml/2006/main" count="4232" uniqueCount="1317">
  <si>
    <t>Hiền</t>
  </si>
  <si>
    <t xml:space="preserve">Nguyễn Thị </t>
  </si>
  <si>
    <t>Nguyễn Thị</t>
  </si>
  <si>
    <t>Yến</t>
  </si>
  <si>
    <t>Anh</t>
  </si>
  <si>
    <t>Hồng</t>
  </si>
  <si>
    <t>Nga</t>
  </si>
  <si>
    <t>Thanh</t>
  </si>
  <si>
    <t>Trang</t>
  </si>
  <si>
    <t>Ngân</t>
  </si>
  <si>
    <t>Hằng</t>
  </si>
  <si>
    <t>Hương</t>
  </si>
  <si>
    <t>Minh</t>
  </si>
  <si>
    <t>Thu</t>
  </si>
  <si>
    <t>Tuyết</t>
  </si>
  <si>
    <t>Hà</t>
  </si>
  <si>
    <t>Chi</t>
  </si>
  <si>
    <t>Hoàng Thị</t>
  </si>
  <si>
    <t>Duyên</t>
  </si>
  <si>
    <t>Tú</t>
  </si>
  <si>
    <t>Tuyến</t>
  </si>
  <si>
    <t>Dương Thị</t>
  </si>
  <si>
    <t>Phạm Thị</t>
  </si>
  <si>
    <t>Trần Thị</t>
  </si>
  <si>
    <t>Linh</t>
  </si>
  <si>
    <t>Hạnh</t>
  </si>
  <si>
    <t>Vũ Thị</t>
  </si>
  <si>
    <t>Lê Thị</t>
  </si>
  <si>
    <t>Hường</t>
  </si>
  <si>
    <t>Thành</t>
  </si>
  <si>
    <t>Nhung</t>
  </si>
  <si>
    <t>Hoàng Thị Thanh</t>
  </si>
  <si>
    <t>Phương</t>
  </si>
  <si>
    <t>Hoa</t>
  </si>
  <si>
    <t>Thương</t>
  </si>
  <si>
    <t xml:space="preserve">Hoàng Thị </t>
  </si>
  <si>
    <t>Nguyễn Văn</t>
  </si>
  <si>
    <t>Lan</t>
  </si>
  <si>
    <t>Mơ</t>
  </si>
  <si>
    <t>Huyền</t>
  </si>
  <si>
    <t>Tâm</t>
  </si>
  <si>
    <t>Nguyệt</t>
  </si>
  <si>
    <t>Thảo</t>
  </si>
  <si>
    <t>ánh</t>
  </si>
  <si>
    <t>Mai</t>
  </si>
  <si>
    <t>My</t>
  </si>
  <si>
    <t>Quỳnh</t>
  </si>
  <si>
    <t>Đức</t>
  </si>
  <si>
    <t>Hậu</t>
  </si>
  <si>
    <t>Hà Thị</t>
  </si>
  <si>
    <t>09/10/1993</t>
  </si>
  <si>
    <t>Nguyễn Thùy</t>
  </si>
  <si>
    <t>Ngọc</t>
  </si>
  <si>
    <t>Lệ</t>
  </si>
  <si>
    <t>Phượng</t>
  </si>
  <si>
    <t>Vân</t>
  </si>
  <si>
    <t>Xuân</t>
  </si>
  <si>
    <t>Hải</t>
  </si>
  <si>
    <t>Thúy</t>
  </si>
  <si>
    <t>Đặng Thị</t>
  </si>
  <si>
    <t>Nông Thị</t>
  </si>
  <si>
    <t>Đỗ Thị</t>
  </si>
  <si>
    <t>Oanh</t>
  </si>
  <si>
    <t>Nụ</t>
  </si>
  <si>
    <t>16/12/1994</t>
  </si>
  <si>
    <t>10/10/1995</t>
  </si>
  <si>
    <t>Chang</t>
  </si>
  <si>
    <t>18/01/1995</t>
  </si>
  <si>
    <t>Nguyễn Thị Hồng</t>
  </si>
  <si>
    <t>Na</t>
  </si>
  <si>
    <t>02/10/1994</t>
  </si>
  <si>
    <t>08/10/1995</t>
  </si>
  <si>
    <t>Vi Thị</t>
  </si>
  <si>
    <t>28/11/1995</t>
  </si>
  <si>
    <t>DTY1357201010009</t>
  </si>
  <si>
    <t>Nguyễn Ngọc</t>
  </si>
  <si>
    <t>10/11/1995</t>
  </si>
  <si>
    <t>13/06/1995</t>
  </si>
  <si>
    <t>Nguyễn Thị Huyền</t>
  </si>
  <si>
    <t>DTY1357201010440</t>
  </si>
  <si>
    <t>Như</t>
  </si>
  <si>
    <t>07/01/1995</t>
  </si>
  <si>
    <t>Ly</t>
  </si>
  <si>
    <t>Đỗ Thị Thu</t>
  </si>
  <si>
    <t>11/12/1994</t>
  </si>
  <si>
    <t>Liên</t>
  </si>
  <si>
    <t>Ánh</t>
  </si>
  <si>
    <t>Nguyễn Thị Thu</t>
  </si>
  <si>
    <t>YHDP6</t>
  </si>
  <si>
    <t>Trần Thị Thanh</t>
  </si>
  <si>
    <t>Vũ Thị Thu</t>
  </si>
  <si>
    <t>DTY1357205010024</t>
  </si>
  <si>
    <t>16/08/1993</t>
  </si>
  <si>
    <t>Thuận</t>
  </si>
  <si>
    <t>ĐHD8A</t>
  </si>
  <si>
    <t>DTY1257204010062</t>
  </si>
  <si>
    <t>23/11/1994</t>
  </si>
  <si>
    <t>DTY1257204010073</t>
  </si>
  <si>
    <t>04/05/1993</t>
  </si>
  <si>
    <t>ĐHD8B</t>
  </si>
  <si>
    <t>ĐHD9A</t>
  </si>
  <si>
    <t>DTY1357204010027</t>
  </si>
  <si>
    <t>Đinh Thị Thu</t>
  </si>
  <si>
    <t>DTY1357204010025</t>
  </si>
  <si>
    <t>DTY1357204010029</t>
  </si>
  <si>
    <t>Trần Thị Lệ</t>
  </si>
  <si>
    <t>03/02/1995</t>
  </si>
  <si>
    <t>DTY1357204010084</t>
  </si>
  <si>
    <t>Phan Thị Hương</t>
  </si>
  <si>
    <t>ĐHD9B</t>
  </si>
  <si>
    <t>DTY1457204010038</t>
  </si>
  <si>
    <t>Nguyễn Thị Nhật</t>
  </si>
  <si>
    <t>16/08/1996</t>
  </si>
  <si>
    <t>DTY1457204010096</t>
  </si>
  <si>
    <t>27/12/1996</t>
  </si>
  <si>
    <t>DTY1457204010021</t>
  </si>
  <si>
    <t>18/09/1996</t>
  </si>
  <si>
    <t>ĐHD10A</t>
  </si>
  <si>
    <t>STT</t>
  </si>
  <si>
    <t>DTY1257204010112</t>
  </si>
  <si>
    <t>19/11/1994</t>
  </si>
  <si>
    <t>Xuất sắc</t>
  </si>
  <si>
    <t xml:space="preserve">Tốt </t>
  </si>
  <si>
    <t>Giỏi</t>
  </si>
  <si>
    <t xml:space="preserve">ĐẠI HỌC THÁI NGUYÊN </t>
  </si>
  <si>
    <t>TRƯỜNG ĐẠI HỌC Y - DƯỢC</t>
  </si>
  <si>
    <t xml:space="preserve">DANH SÁCH SINH VIÊN ĐƯỢC CẤP HỌC BỔNG KHUYẾN KHÍCH HỌC TẬP </t>
  </si>
  <si>
    <t xml:space="preserve">MÃ SỐ SINH VIÊN </t>
  </si>
  <si>
    <t>HỌ VÀ TÊN</t>
  </si>
  <si>
    <t xml:space="preserve">NGÀY SINH </t>
  </si>
  <si>
    <t>Điểm</t>
  </si>
  <si>
    <t xml:space="preserve">XẾP LOẠI </t>
  </si>
  <si>
    <t>MỨC HB</t>
  </si>
  <si>
    <t>HỌC BỔNG</t>
  </si>
  <si>
    <t xml:space="preserve">GHI CHÚ </t>
  </si>
  <si>
    <t>TBCHT</t>
  </si>
  <si>
    <t>RÈN LUYỆN</t>
  </si>
  <si>
    <t>LOẠI</t>
  </si>
  <si>
    <t>ĐƯỢC HƯỞNG</t>
  </si>
  <si>
    <t>TỔNG</t>
  </si>
  <si>
    <t>NGƯỜI LẬP BIỂU</t>
  </si>
  <si>
    <t>KT.HIỆU TRƯỞNG</t>
  </si>
  <si>
    <t>PHÓ HIỆU TRƯỞNG</t>
  </si>
  <si>
    <t xml:space="preserve"> </t>
  </si>
  <si>
    <t>Đào Thị Thanh Huyền</t>
  </si>
  <si>
    <t>Ths. Lê Thị Lựu</t>
  </si>
  <si>
    <t xml:space="preserve">PGS.TS Nguyễn Tiến Dũng </t>
  </si>
  <si>
    <t>s</t>
  </si>
  <si>
    <t>Thắng</t>
  </si>
  <si>
    <t xml:space="preserve">Xuất sắc </t>
  </si>
  <si>
    <t>Nam</t>
  </si>
  <si>
    <t>Nguyễn Thị Minh</t>
  </si>
  <si>
    <t>Tốt</t>
  </si>
  <si>
    <t>DTY1153210241</t>
  </si>
  <si>
    <t>26/12/1992</t>
  </si>
  <si>
    <t>DTY1153210218</t>
  </si>
  <si>
    <t>Giang</t>
  </si>
  <si>
    <t>15/09/1992</t>
  </si>
  <si>
    <t>Nguyễn Thị Lan</t>
  </si>
  <si>
    <t>Dung</t>
  </si>
  <si>
    <t>11/09/1993</t>
  </si>
  <si>
    <t>Phạm Thị Thanh</t>
  </si>
  <si>
    <t>10/05/1993</t>
  </si>
  <si>
    <t>05/09/1993</t>
  </si>
  <si>
    <t>02/01/1993</t>
  </si>
  <si>
    <t>Thùy</t>
  </si>
  <si>
    <t>Bùi Thị</t>
  </si>
  <si>
    <t>Hoàng</t>
  </si>
  <si>
    <t>Hiếu</t>
  </si>
  <si>
    <t>RL số</t>
  </si>
  <si>
    <t>RL SỐ</t>
  </si>
  <si>
    <t>KT. TRƯỞNG PHÒNG CT-HSSV</t>
  </si>
  <si>
    <t xml:space="preserve">PHÓ TRƯỞNG PHÒNG </t>
  </si>
  <si>
    <t>DTY1257201010156</t>
  </si>
  <si>
    <t>23/06/1994</t>
  </si>
  <si>
    <t>DTY1257201010159</t>
  </si>
  <si>
    <t>Hoan</t>
  </si>
  <si>
    <t>25/05/1994</t>
  </si>
  <si>
    <t>DTY1257201010173</t>
  </si>
  <si>
    <t>Cù Thị Thuỳ</t>
  </si>
  <si>
    <t>22/03/1994</t>
  </si>
  <si>
    <t>20/10/1993</t>
  </si>
  <si>
    <t xml:space="preserve">Điểm </t>
  </si>
  <si>
    <t>DTY1257201010274</t>
  </si>
  <si>
    <t>Dương Hoàng</t>
  </si>
  <si>
    <t>01/12/1994</t>
  </si>
  <si>
    <t>Bình</t>
  </si>
  <si>
    <t>DTY1257201010402</t>
  </si>
  <si>
    <t xml:space="preserve">Lý Thị </t>
  </si>
  <si>
    <t>Bắc</t>
  </si>
  <si>
    <t>17/08/1993</t>
  </si>
  <si>
    <t>Ngô Thị Minh</t>
  </si>
  <si>
    <t>Phạm Văn</t>
  </si>
  <si>
    <t>Long</t>
  </si>
  <si>
    <t>14/07/1995</t>
  </si>
  <si>
    <t>Trường</t>
  </si>
  <si>
    <t>24/01/1994</t>
  </si>
  <si>
    <t>14/11/1994</t>
  </si>
  <si>
    <t>Tuấn</t>
  </si>
  <si>
    <t>Lương Thị</t>
  </si>
  <si>
    <t>Nguyễn Thị Bích</t>
  </si>
  <si>
    <t>Chinh</t>
  </si>
  <si>
    <t>02/07/1993</t>
  </si>
  <si>
    <t>DTY1457201010360</t>
  </si>
  <si>
    <t>04/02/1996</t>
  </si>
  <si>
    <t>Lâm</t>
  </si>
  <si>
    <t>20/10/1996</t>
  </si>
  <si>
    <t>DTY1457201010174</t>
  </si>
  <si>
    <t>Kim Thị Thùy</t>
  </si>
  <si>
    <t>15/05/1996</t>
  </si>
  <si>
    <t xml:space="preserve">Trần Thị Lan </t>
  </si>
  <si>
    <t>DTY1557201010081</t>
  </si>
  <si>
    <t xml:space="preserve">Đồng Thị </t>
  </si>
  <si>
    <t>06/03/1997</t>
  </si>
  <si>
    <t xml:space="preserve">Hoàng Thị Thu </t>
  </si>
  <si>
    <t>15/10/1997</t>
  </si>
  <si>
    <t>DTY1557201010244</t>
  </si>
  <si>
    <t>Huyên</t>
  </si>
  <si>
    <t>07/04/1996</t>
  </si>
  <si>
    <t xml:space="preserve">Trần Thị </t>
  </si>
  <si>
    <t>27/09/1997</t>
  </si>
  <si>
    <t>DTY1257206010037</t>
  </si>
  <si>
    <t>Ước</t>
  </si>
  <si>
    <t>16/04/1994</t>
  </si>
  <si>
    <t>Nguyễn Hoàng</t>
  </si>
  <si>
    <t>17/10/1995</t>
  </si>
  <si>
    <t>DTY1357206010020</t>
  </si>
  <si>
    <t>22/12/1995</t>
  </si>
  <si>
    <t>Luyến</t>
  </si>
  <si>
    <t>07/08/1993</t>
  </si>
  <si>
    <t>YHDP5</t>
  </si>
  <si>
    <t>DTY1153230027</t>
  </si>
  <si>
    <t>14/04/1993</t>
  </si>
  <si>
    <t>DTY1153230021</t>
  </si>
  <si>
    <t>Phạm Thuý</t>
  </si>
  <si>
    <t>DTY1153230018</t>
  </si>
  <si>
    <t>Đỗ Hồng</t>
  </si>
  <si>
    <t>Lữ</t>
  </si>
  <si>
    <t>26/08/1993</t>
  </si>
  <si>
    <t>DTY1153230044</t>
  </si>
  <si>
    <t>10/11/1993</t>
  </si>
  <si>
    <t>Thuỷ</t>
  </si>
  <si>
    <t>DTY1153230016</t>
  </si>
  <si>
    <t>Nguyễn Thị Thuỳ</t>
  </si>
  <si>
    <t>09/07/1993</t>
  </si>
  <si>
    <t>Loan</t>
  </si>
  <si>
    <t>08/02/1995</t>
  </si>
  <si>
    <t>20/06/1995</t>
  </si>
  <si>
    <t>DTY1357205010065</t>
  </si>
  <si>
    <t>13/08/1995</t>
  </si>
  <si>
    <t>DTY1357205010012</t>
  </si>
  <si>
    <t>04/03/1995</t>
  </si>
  <si>
    <t>01/12/1993</t>
  </si>
  <si>
    <t>DTY1357204010181</t>
  </si>
  <si>
    <t>Lưu Thị</t>
  </si>
  <si>
    <t>17/03/1994</t>
  </si>
  <si>
    <t>DTY1357204010166</t>
  </si>
  <si>
    <t>Bùi Công</t>
  </si>
  <si>
    <t>19/09/1994</t>
  </si>
  <si>
    <t>02/08/1995</t>
  </si>
  <si>
    <t>DTY1357204010184</t>
  </si>
  <si>
    <t>Phạm Thị Thu</t>
  </si>
  <si>
    <t>02/01/1995</t>
  </si>
  <si>
    <t>DTY1357204010019</t>
  </si>
  <si>
    <t>04/01/1995</t>
  </si>
  <si>
    <t>DTY1457204010029</t>
  </si>
  <si>
    <t>26/06/1996</t>
  </si>
  <si>
    <t>DTY1457204010007</t>
  </si>
  <si>
    <t>08/09/1996</t>
  </si>
  <si>
    <t>ĐHD10B</t>
  </si>
  <si>
    <t>DTY1457204010088</t>
  </si>
  <si>
    <t>Thuý</t>
  </si>
  <si>
    <t>05/07/1996</t>
  </si>
  <si>
    <t>16/10/1993</t>
  </si>
  <si>
    <t>DTY1153210102</t>
  </si>
  <si>
    <t>Dương Thị Trà</t>
  </si>
  <si>
    <t>DTY1153210116</t>
  </si>
  <si>
    <t>21/08/1993</t>
  </si>
  <si>
    <t>25/05/1993</t>
  </si>
  <si>
    <t>30/11/1993</t>
  </si>
  <si>
    <t>Khanh</t>
  </si>
  <si>
    <t>Dương Thị Hồng</t>
  </si>
  <si>
    <t>25/10/1993</t>
  </si>
  <si>
    <t>14/03/1993</t>
  </si>
  <si>
    <t>01/01/1993</t>
  </si>
  <si>
    <t xml:space="preserve">Cao Thị </t>
  </si>
  <si>
    <t xml:space="preserve">Nguyễn Thị Thu </t>
  </si>
  <si>
    <t>Sen</t>
  </si>
  <si>
    <t xml:space="preserve">Nguyễn Thị Hồng </t>
  </si>
  <si>
    <t>Ngô Thị</t>
  </si>
  <si>
    <t xml:space="preserve">Trần Thị Ngọc </t>
  </si>
  <si>
    <t>Lý Thị</t>
  </si>
  <si>
    <t xml:space="preserve">HỌ VÀ TÊN </t>
  </si>
  <si>
    <t>ĐTBC HT</t>
  </si>
  <si>
    <t>Điểm rèn luyện số</t>
  </si>
  <si>
    <t xml:space="preserve">XẾP LOẠI RÈN LUYỆN </t>
  </si>
  <si>
    <t xml:space="preserve">MỨC HB LOẠI </t>
  </si>
  <si>
    <t xml:space="preserve">HỌC BỔNG ĐƯỢC HƯỞNG </t>
  </si>
  <si>
    <t>Lớp</t>
  </si>
  <si>
    <t>Tổng TC(ĐVHT) - HKI</t>
  </si>
  <si>
    <t>Tổng TC(ĐVHT)- HKII</t>
  </si>
  <si>
    <t>STC TĐ</t>
  </si>
  <si>
    <t>STCTLN</t>
  </si>
  <si>
    <t>ĐTBC</t>
  </si>
  <si>
    <t>DTY1257201010176</t>
  </si>
  <si>
    <t>DTY1257201010029</t>
  </si>
  <si>
    <t>Đinh Thị Mai</t>
  </si>
  <si>
    <t>29/09/1994</t>
  </si>
  <si>
    <t>DTY1257201010116</t>
  </si>
  <si>
    <t>20/11/1993</t>
  </si>
  <si>
    <t>DTY1257201010535</t>
  </si>
  <si>
    <t xml:space="preserve">Phan Thị </t>
  </si>
  <si>
    <t>11/03/1993</t>
  </si>
  <si>
    <t>DTY1257201010486</t>
  </si>
  <si>
    <t>Hoàng Nhật</t>
  </si>
  <si>
    <t>DTY1357201010059</t>
  </si>
  <si>
    <t>Khá</t>
  </si>
  <si>
    <t>DTY1457201010376</t>
  </si>
  <si>
    <t>Nguyễn Thảo</t>
  </si>
  <si>
    <t>17/07/1996</t>
  </si>
  <si>
    <t>DTY1457201010052</t>
  </si>
  <si>
    <t>Lò Thị Hồng</t>
  </si>
  <si>
    <t>DTY1457201010163</t>
  </si>
  <si>
    <t>Giáp Thị</t>
  </si>
  <si>
    <t>10/07/1996</t>
  </si>
  <si>
    <t>Uyên</t>
  </si>
  <si>
    <t>DTY1457201010247</t>
  </si>
  <si>
    <t>Vũ Thị Duy</t>
  </si>
  <si>
    <t>09/06/1996</t>
  </si>
  <si>
    <t>22/07/1996</t>
  </si>
  <si>
    <t>DTY1457201010395</t>
  </si>
  <si>
    <t>Chu Tiểu</t>
  </si>
  <si>
    <t>14/10/1996</t>
  </si>
  <si>
    <t>DTY1457201010024</t>
  </si>
  <si>
    <t>Nguyễn Thị Khánh</t>
  </si>
  <si>
    <t>Bảo</t>
  </si>
  <si>
    <t>06/03/1996</t>
  </si>
  <si>
    <t>DTY1457201010391</t>
  </si>
  <si>
    <t>Dương Thị Hải</t>
  </si>
  <si>
    <t>DTY1457201010379</t>
  </si>
  <si>
    <t>Miêu Thị</t>
  </si>
  <si>
    <t>12/06/1995</t>
  </si>
  <si>
    <t>DTY1457201010202</t>
  </si>
  <si>
    <t>27/11/1996</t>
  </si>
  <si>
    <t>DTY1457201010300</t>
  </si>
  <si>
    <t xml:space="preserve"> Hoàng Thị </t>
  </si>
  <si>
    <t>01/07/1995</t>
  </si>
  <si>
    <t>DTY1457201010280</t>
  </si>
  <si>
    <t xml:space="preserve"> Lương Trung</t>
  </si>
  <si>
    <t>19/03/1996</t>
  </si>
  <si>
    <t>DTY1557201010372</t>
  </si>
  <si>
    <t xml:space="preserve">Trịnh Ánh </t>
  </si>
  <si>
    <t>17/04/1997</t>
  </si>
  <si>
    <t>DTY1557201010053</t>
  </si>
  <si>
    <t xml:space="preserve">Nguyễn Ngọc Minh </t>
  </si>
  <si>
    <t>Châu</t>
  </si>
  <si>
    <t>28/09/1997</t>
  </si>
  <si>
    <t xml:space="preserve">Nông Thị </t>
  </si>
  <si>
    <t>DTY1153240002</t>
  </si>
  <si>
    <t>07/05/1993</t>
  </si>
  <si>
    <t>DTY1153240009</t>
  </si>
  <si>
    <t>17/09/1992</t>
  </si>
  <si>
    <t>DTY1153240007</t>
  </si>
  <si>
    <t>Vi Quốc</t>
  </si>
  <si>
    <t>02/08/1991</t>
  </si>
  <si>
    <t>Việt</t>
  </si>
  <si>
    <t>DTY1257206010025</t>
  </si>
  <si>
    <t>DTY1457206010030</t>
  </si>
  <si>
    <t>24/04/1996</t>
  </si>
  <si>
    <t>DTY1153230045</t>
  </si>
  <si>
    <t>25/03/1992</t>
  </si>
  <si>
    <t>DTY1153230041</t>
  </si>
  <si>
    <t>11/06/1993</t>
  </si>
  <si>
    <t>29/06/1993</t>
  </si>
  <si>
    <t>Hoàng Thị Thu</t>
  </si>
  <si>
    <t>DTY1153230023</t>
  </si>
  <si>
    <t>Tạ Thị</t>
  </si>
  <si>
    <t>DTY1257203020042</t>
  </si>
  <si>
    <t>Chu Thị Hà</t>
  </si>
  <si>
    <t>09/06/1993</t>
  </si>
  <si>
    <t>DTY1257203020022</t>
  </si>
  <si>
    <t>10/11/1996</t>
  </si>
  <si>
    <t>20/11/1995</t>
  </si>
  <si>
    <t>20/02/1995</t>
  </si>
  <si>
    <t>DTY1357205010025</t>
  </si>
  <si>
    <t>23/12/1995</t>
  </si>
  <si>
    <t>DTY1457205010075</t>
  </si>
  <si>
    <t>Tuyên</t>
  </si>
  <si>
    <t>26/01/1995</t>
  </si>
  <si>
    <t>DTY1457205010044</t>
  </si>
  <si>
    <t>13/05/1996</t>
  </si>
  <si>
    <t>DTY1457205010030</t>
  </si>
  <si>
    <t>Tạ Thị Đan</t>
  </si>
  <si>
    <t>Huê</t>
  </si>
  <si>
    <t>18/08/1996</t>
  </si>
  <si>
    <t>DTY1457205010068</t>
  </si>
  <si>
    <t>30/09/1996</t>
  </si>
  <si>
    <t>ĐHD11B</t>
  </si>
  <si>
    <t>13/04/1997</t>
  </si>
  <si>
    <t>DTY1557204010001</t>
  </si>
  <si>
    <t>ĐHD11A</t>
  </si>
  <si>
    <t xml:space="preserve">Nguyễn Thị Vân </t>
  </si>
  <si>
    <t>DTY1557204010007</t>
  </si>
  <si>
    <t>18/12/1996</t>
  </si>
  <si>
    <t>DTY1457204010043</t>
  </si>
  <si>
    <t>Chung</t>
  </si>
  <si>
    <t>DTY1357204010010</t>
  </si>
  <si>
    <t>31/12/1993</t>
  </si>
  <si>
    <t>DTY1257204010014</t>
  </si>
  <si>
    <t>30/04/1994</t>
  </si>
  <si>
    <t>DTY1257204010145</t>
  </si>
  <si>
    <t>DTY1417203320008</t>
  </si>
  <si>
    <t>Tiêu Thị</t>
  </si>
  <si>
    <t>12/03/1994</t>
  </si>
  <si>
    <t>CĐXN6</t>
  </si>
  <si>
    <t>(Ấn định danh sách 02 sinh viên với số tiền là hai triệu một trăm nghìn đồng)</t>
  </si>
  <si>
    <t xml:space="preserve"> ( Ấn định danh sách 01 sinh viên với số tiền là một triệu không trăm năm mươi nghìn đồng )</t>
  </si>
  <si>
    <t>(Ấn định danh sách 04 sinh viên với số tiền là bốn triệu hai trăm nghìn đồng)</t>
  </si>
  <si>
    <t>Vĩnh</t>
  </si>
  <si>
    <t>DTY1557201010607</t>
  </si>
  <si>
    <t>LỚP K44A (Học kỳ II ) NĂM HỌC 2016 - 2017</t>
  </si>
  <si>
    <t>Kèm theo quyết định số              / QĐ - ĐHYD  ngày         tháng 5 năm 2017</t>
  </si>
  <si>
    <t>44A</t>
  </si>
  <si>
    <t>44B</t>
  </si>
  <si>
    <t>DTY1257201010182</t>
  </si>
  <si>
    <t>Ngoan</t>
  </si>
  <si>
    <t>04/06/1993</t>
  </si>
  <si>
    <t>45A</t>
  </si>
  <si>
    <t>DTY1257201010154</t>
  </si>
  <si>
    <t>Bùi Thị Hương</t>
  </si>
  <si>
    <t>18/02/1993</t>
  </si>
  <si>
    <t>DTY1257201010155</t>
  </si>
  <si>
    <t>HoàngThị Thu</t>
  </si>
  <si>
    <t>25/09/1993</t>
  </si>
  <si>
    <t>DTY1257201010162</t>
  </si>
  <si>
    <t>Huệ</t>
  </si>
  <si>
    <t>06/01/1994</t>
  </si>
  <si>
    <t>DTY1257201010183</t>
  </si>
  <si>
    <t>22/04/1994</t>
  </si>
  <si>
    <t>DTY1257201010202</t>
  </si>
  <si>
    <t>Ma Thị Hải</t>
  </si>
  <si>
    <t>23/10/1994</t>
  </si>
  <si>
    <t>DTY1257201010144</t>
  </si>
  <si>
    <t>Lương Phan</t>
  </si>
  <si>
    <t>01/11/1993</t>
  </si>
  <si>
    <t>DTY1257201010152</t>
  </si>
  <si>
    <t>Nguyễn Đức</t>
  </si>
  <si>
    <t>Dũng</t>
  </si>
  <si>
    <t>01/09/1994</t>
  </si>
  <si>
    <t>DTY1257201010153</t>
  </si>
  <si>
    <t>Phùng Trung</t>
  </si>
  <si>
    <t>DTY1257201010158</t>
  </si>
  <si>
    <t>Hè</t>
  </si>
  <si>
    <t>28/10/1994</t>
  </si>
  <si>
    <t>DTY1257201010541</t>
  </si>
  <si>
    <t>Trần Văn</t>
  </si>
  <si>
    <t>Nguyễn</t>
  </si>
  <si>
    <t>09/07/1990</t>
  </si>
  <si>
    <t>DTY1257201010195</t>
  </si>
  <si>
    <t>Đinh Văn</t>
  </si>
  <si>
    <t>Trung</t>
  </si>
  <si>
    <t>15/02/1994</t>
  </si>
  <si>
    <t>DTY1257201010200</t>
  </si>
  <si>
    <t>DTY1257201010204</t>
  </si>
  <si>
    <t>Vương Phương</t>
  </si>
  <si>
    <t>30/11/1994</t>
  </si>
  <si>
    <t>DTY1257201010148</t>
  </si>
  <si>
    <t>Chiều</t>
  </si>
  <si>
    <t>01/08/1993</t>
  </si>
  <si>
    <t>DTY1257201010005</t>
  </si>
  <si>
    <t>28/06/1993</t>
  </si>
  <si>
    <t>45B</t>
  </si>
  <si>
    <t>DTY1257201010036</t>
  </si>
  <si>
    <t>Đào Thị Kiều</t>
  </si>
  <si>
    <t>11/11/1994</t>
  </si>
  <si>
    <t>DTY1257201010009</t>
  </si>
  <si>
    <t>Diệu</t>
  </si>
  <si>
    <t>10/04/1993</t>
  </si>
  <si>
    <t>DTY1257201010010</t>
  </si>
  <si>
    <t>01/02/1994</t>
  </si>
  <si>
    <t>DTY1257201010047</t>
  </si>
  <si>
    <t>26/11/1994</t>
  </si>
  <si>
    <t>DTY1257201010042</t>
  </si>
  <si>
    <t>Tam</t>
  </si>
  <si>
    <t>18/03/1992</t>
  </si>
  <si>
    <t>DTY1257201010052</t>
  </si>
  <si>
    <t>Hoàng Thị Anh</t>
  </si>
  <si>
    <t>28/07/1993</t>
  </si>
  <si>
    <t>DTY1257201010056</t>
  </si>
  <si>
    <t>Đồng Thị</t>
  </si>
  <si>
    <t>02/03/1994</t>
  </si>
  <si>
    <t>DTY1257201010018</t>
  </si>
  <si>
    <t>23/02/1994</t>
  </si>
  <si>
    <t>DTY1257201010024</t>
  </si>
  <si>
    <t>Nguyễn Thanh</t>
  </si>
  <si>
    <t>11/04/1994</t>
  </si>
  <si>
    <t>DTY1257201010045</t>
  </si>
  <si>
    <t>Nông Quốc</t>
  </si>
  <si>
    <t>Thiên</t>
  </si>
  <si>
    <t>10/09/1994</t>
  </si>
  <si>
    <t>DTY1257201010049</t>
  </si>
  <si>
    <t>Đỗ Thị Huyền</t>
  </si>
  <si>
    <t>DTY1257201010004</t>
  </si>
  <si>
    <t>Đinh Thị Phương</t>
  </si>
  <si>
    <t>DTY1257201010002</t>
  </si>
  <si>
    <t xml:space="preserve">Ma Vân </t>
  </si>
  <si>
    <t>07/03/1993</t>
  </si>
  <si>
    <t>DTY1257201010027</t>
  </si>
  <si>
    <t>02/08/1994</t>
  </si>
  <si>
    <t>DTY1257201010012</t>
  </si>
  <si>
    <t>Hai</t>
  </si>
  <si>
    <t>28/05/1994</t>
  </si>
  <si>
    <t>DTY1257201010038</t>
  </si>
  <si>
    <t>06/06/1994</t>
  </si>
  <si>
    <t>DTY1257201010053</t>
  </si>
  <si>
    <t>31/08/1994</t>
  </si>
  <si>
    <t>DTY1257201010269</t>
  </si>
  <si>
    <t>Nguyễn Thị Hải</t>
  </si>
  <si>
    <t>15/05/1993</t>
  </si>
  <si>
    <t>45C</t>
  </si>
  <si>
    <t>DTY1257201010298</t>
  </si>
  <si>
    <t>Phạm Thị Kiều</t>
  </si>
  <si>
    <t>DTY1257201010275</t>
  </si>
  <si>
    <t>28/06/1994</t>
  </si>
  <si>
    <t>DTY1257201010287</t>
  </si>
  <si>
    <t>Trương Thị Thu</t>
  </si>
  <si>
    <t>08/12/1994</t>
  </si>
  <si>
    <t>DTY1257201010297</t>
  </si>
  <si>
    <t>05/02/1993</t>
  </si>
  <si>
    <t>DTY1257201010268</t>
  </si>
  <si>
    <t>Phạm Việt</t>
  </si>
  <si>
    <t>Bách</t>
  </si>
  <si>
    <t>13/09/1994</t>
  </si>
  <si>
    <t>DTY1257201010286</t>
  </si>
  <si>
    <t xml:space="preserve">Lê Thanh </t>
  </si>
  <si>
    <t>05/05/1992</t>
  </si>
  <si>
    <t>DTY1257201010300</t>
  </si>
  <si>
    <t>Giáp Thị Minh</t>
  </si>
  <si>
    <t>04/03/1994</t>
  </si>
  <si>
    <t>DTY1257201010276</t>
  </si>
  <si>
    <t>Hảo</t>
  </si>
  <si>
    <t>15/10/1993</t>
  </si>
  <si>
    <t>DTY1257201010293</t>
  </si>
  <si>
    <t>Nguyễn Thị Ngọc</t>
  </si>
  <si>
    <t>12/08/1994</t>
  </si>
  <si>
    <t>DTY1257201010267</t>
  </si>
  <si>
    <t>21/02/1994</t>
  </si>
  <si>
    <t>DTY1257201010277</t>
  </si>
  <si>
    <t>Đoàn Thị Thanh</t>
  </si>
  <si>
    <t>DTY1257201010284</t>
  </si>
  <si>
    <t>03/04/1993</t>
  </si>
  <si>
    <t>DTY1257201010292</t>
  </si>
  <si>
    <t>DTY1257201010404</t>
  </si>
  <si>
    <t>Mai Thị</t>
  </si>
  <si>
    <t>21/07/1994</t>
  </si>
  <si>
    <t>45D</t>
  </si>
  <si>
    <t>DTY1257201010415</t>
  </si>
  <si>
    <t>02/02/1994</t>
  </si>
  <si>
    <t>DTY1257201010418</t>
  </si>
  <si>
    <t>Hoàng Thu</t>
  </si>
  <si>
    <t>07/11/1994</t>
  </si>
  <si>
    <t>DTY1257201010419</t>
  </si>
  <si>
    <t xml:space="preserve">Hà Văn </t>
  </si>
  <si>
    <t>Hòa</t>
  </si>
  <si>
    <t>DTY1257201010446</t>
  </si>
  <si>
    <t>DTY1257201010451</t>
  </si>
  <si>
    <t>Lê Ngọc</t>
  </si>
  <si>
    <t>Thoả</t>
  </si>
  <si>
    <t>DTY1257201010440</t>
  </si>
  <si>
    <t>Dương Đức</t>
  </si>
  <si>
    <t>30/03/1991</t>
  </si>
  <si>
    <t>DTY1257201010413</t>
  </si>
  <si>
    <t>14/08/1994</t>
  </si>
  <si>
    <t>DTY1257201010428</t>
  </si>
  <si>
    <t>Văn Thị</t>
  </si>
  <si>
    <t>DTY1257201010409</t>
  </si>
  <si>
    <t>Hoàng Thị Hương</t>
  </si>
  <si>
    <t>DTY1257201010411</t>
  </si>
  <si>
    <t>Vũ Ngọc</t>
  </si>
  <si>
    <t>DTY1257201010412</t>
  </si>
  <si>
    <t>Hoàng Quang</t>
  </si>
  <si>
    <t>05/11/1994</t>
  </si>
  <si>
    <t>DTY1257201010430</t>
  </si>
  <si>
    <t>Hà Khánh</t>
  </si>
  <si>
    <t>22/06/1994</t>
  </si>
  <si>
    <t>DTY1257201010434</t>
  </si>
  <si>
    <t>Phạm Hải</t>
  </si>
  <si>
    <t>14/02/1994</t>
  </si>
  <si>
    <t>DTY1257201010250</t>
  </si>
  <si>
    <t>22/02/1993</t>
  </si>
  <si>
    <t>45E</t>
  </si>
  <si>
    <t>DTY1257201010232</t>
  </si>
  <si>
    <t>Bùi Thị Hoa</t>
  </si>
  <si>
    <t>20/04/1994</t>
  </si>
  <si>
    <t>DTY1257201010237</t>
  </si>
  <si>
    <t>Luyện</t>
  </si>
  <si>
    <t>DTY1257201010261</t>
  </si>
  <si>
    <t>Vũ Phạm Thảo</t>
  </si>
  <si>
    <t>Vy</t>
  </si>
  <si>
    <t>06/12/1994</t>
  </si>
  <si>
    <t>DTY1257201010230</t>
  </si>
  <si>
    <t>Lê Thanh</t>
  </si>
  <si>
    <t>18/07/1994</t>
  </si>
  <si>
    <t>DTY1257201010247</t>
  </si>
  <si>
    <t>30/08/1994</t>
  </si>
  <si>
    <t>DTY1257201010254</t>
  </si>
  <si>
    <t>Thoa</t>
  </si>
  <si>
    <t>21/07/1993</t>
  </si>
  <si>
    <t>DTY1257201010229</t>
  </si>
  <si>
    <t>06/07/1994</t>
  </si>
  <si>
    <t>DTY1257201010245</t>
  </si>
  <si>
    <t>Nguyên</t>
  </si>
  <si>
    <t>03/03/1994</t>
  </si>
  <si>
    <t>DTY1257201010241</t>
  </si>
  <si>
    <t>Quách Thị</t>
  </si>
  <si>
    <t>20/09/1993</t>
  </si>
  <si>
    <t>DTY1257201010208</t>
  </si>
  <si>
    <t>Giáp Thị Kim</t>
  </si>
  <si>
    <t>07/10/1994</t>
  </si>
  <si>
    <t>DTY1257201010209</t>
  </si>
  <si>
    <t>16/11/1994</t>
  </si>
  <si>
    <t>DTY1257201010211</t>
  </si>
  <si>
    <t>Tạ Văn</t>
  </si>
  <si>
    <t>Công</t>
  </si>
  <si>
    <t>06/08/1994</t>
  </si>
  <si>
    <t>DTY1257201010213</t>
  </si>
  <si>
    <t>Lê Thuỳ</t>
  </si>
  <si>
    <t>30/03/1994</t>
  </si>
  <si>
    <t>DTY1257201010219</t>
  </si>
  <si>
    <t>DTY1257201010246</t>
  </si>
  <si>
    <t>16/08/1994</t>
  </si>
  <si>
    <t>DTY1257201010206</t>
  </si>
  <si>
    <t>Trần Mai</t>
  </si>
  <si>
    <t>25/10/1994</t>
  </si>
  <si>
    <t>DTY1257201010255</t>
  </si>
  <si>
    <t>18/06/1994</t>
  </si>
  <si>
    <t>DTY1257201010132</t>
  </si>
  <si>
    <t>13/09/1993</t>
  </si>
  <si>
    <t>45G</t>
  </si>
  <si>
    <t>DTY1257201010141</t>
  </si>
  <si>
    <t xml:space="preserve">Phạm Thị Hồng </t>
  </si>
  <si>
    <t>DTY1257201010091</t>
  </si>
  <si>
    <t>10/03/1992</t>
  </si>
  <si>
    <t>DTY1257201010083</t>
  </si>
  <si>
    <t xml:space="preserve">Vũ Thị Thanh </t>
  </si>
  <si>
    <t>Huế</t>
  </si>
  <si>
    <t>12/08/1993</t>
  </si>
  <si>
    <t>DTY1257201010079</t>
  </si>
  <si>
    <t xml:space="preserve">Đỗ Thị </t>
  </si>
  <si>
    <t>DTY1257201010088</t>
  </si>
  <si>
    <t>05/03/1993</t>
  </si>
  <si>
    <t>DTY1257201010099</t>
  </si>
  <si>
    <t>Bùi Trà</t>
  </si>
  <si>
    <t>03/05/1993</t>
  </si>
  <si>
    <t>DTY1257201010124</t>
  </si>
  <si>
    <t>13/03/1992</t>
  </si>
  <si>
    <t>DTY1257201010139</t>
  </si>
  <si>
    <t xml:space="preserve">Bùi Thị </t>
  </si>
  <si>
    <t>22/05/1993</t>
  </si>
  <si>
    <t>DTY1257201010115</t>
  </si>
  <si>
    <t xml:space="preserve">Nguyễn Tiến </t>
  </si>
  <si>
    <t>04/10/1993</t>
  </si>
  <si>
    <t>DTY1257201010128</t>
  </si>
  <si>
    <t xml:space="preserve">Hà Thị Huyền </t>
  </si>
  <si>
    <t>27/09/1993</t>
  </si>
  <si>
    <t>DTY1257201010097</t>
  </si>
  <si>
    <t xml:space="preserve">Vũ Thị </t>
  </si>
  <si>
    <t>DTY1257201010130</t>
  </si>
  <si>
    <t>01/04/1993</t>
  </si>
  <si>
    <t>DTY1257201010500</t>
  </si>
  <si>
    <t>20/08/1993</t>
  </si>
  <si>
    <t>45H</t>
  </si>
  <si>
    <t>DTY1257201010464</t>
  </si>
  <si>
    <t xml:space="preserve">Nguyễn Thị Thuỳ </t>
  </si>
  <si>
    <t>05/11/1993</t>
  </si>
  <si>
    <t>DTY1257201010513</t>
  </si>
  <si>
    <t>DTY1257201010519</t>
  </si>
  <si>
    <t>27/04/1993</t>
  </si>
  <si>
    <t>DTY1257201010527</t>
  </si>
  <si>
    <t>23/06/1993</t>
  </si>
  <si>
    <t>DTY1257201010537</t>
  </si>
  <si>
    <t xml:space="preserve">Phạm Văn </t>
  </si>
  <si>
    <t>18/11/1993</t>
  </si>
  <si>
    <t>DTY1257201010534</t>
  </si>
  <si>
    <t>16/01/1990</t>
  </si>
  <si>
    <t>DTY1257201010473</t>
  </si>
  <si>
    <t xml:space="preserve">Đỗ Hồng </t>
  </si>
  <si>
    <t>16/09/1993</t>
  </si>
  <si>
    <t>DTY1257201010482</t>
  </si>
  <si>
    <t xml:space="preserve">Phạm Linh </t>
  </si>
  <si>
    <t>18/04/1993</t>
  </si>
  <si>
    <t>DTY1257201010538</t>
  </si>
  <si>
    <t xml:space="preserve">Chung Thị </t>
  </si>
  <si>
    <t>Yên</t>
  </si>
  <si>
    <t>DTY1257201010488</t>
  </si>
  <si>
    <t xml:space="preserve">Dương Thị Diệu </t>
  </si>
  <si>
    <t>DTY1257201010463</t>
  </si>
  <si>
    <t>Diễm</t>
  </si>
  <si>
    <t>03/06/1993</t>
  </si>
  <si>
    <t>DTY1257201010494</t>
  </si>
  <si>
    <t xml:space="preserve">Hoàng Phương </t>
  </si>
  <si>
    <t>Mỹ</t>
  </si>
  <si>
    <t>26/10/1993</t>
  </si>
  <si>
    <t>DTY1257201010496</t>
  </si>
  <si>
    <t xml:space="preserve">Lê Thị </t>
  </si>
  <si>
    <t>DTY1257201010528</t>
  </si>
  <si>
    <t>Trinh</t>
  </si>
  <si>
    <t>15/07/1993</t>
  </si>
  <si>
    <t>DTY1257201010536</t>
  </si>
  <si>
    <t xml:space="preserve">Vũ Thị Tường </t>
  </si>
  <si>
    <t>28/09/1992</t>
  </si>
  <si>
    <t>DTY1257201010526</t>
  </si>
  <si>
    <t xml:space="preserve">Nguyễn Thị Huyền </t>
  </si>
  <si>
    <t>30/05/1993</t>
  </si>
  <si>
    <t>DTY1257201010470</t>
  </si>
  <si>
    <t xml:space="preserve">Nguyễn Thị Hải </t>
  </si>
  <si>
    <t>DTY1257201010478</t>
  </si>
  <si>
    <t xml:space="preserve">Lâm Tiến </t>
  </si>
  <si>
    <t>01/09/1993</t>
  </si>
  <si>
    <t>DTY1257201010511</t>
  </si>
  <si>
    <t>Đinh Phương</t>
  </si>
  <si>
    <t>29/12/1993</t>
  </si>
  <si>
    <t>DTY1257201010514</t>
  </si>
  <si>
    <t xml:space="preserve">Đoàn Minh </t>
  </si>
  <si>
    <t>17/12/1993</t>
  </si>
  <si>
    <t>DTY1257201010471</t>
  </si>
  <si>
    <t xml:space="preserve">Cao Thị Thanh </t>
  </si>
  <si>
    <t>24/12/1993</t>
  </si>
  <si>
    <t>DTY1257201010479</t>
  </si>
  <si>
    <t xml:space="preserve">Bùi Thị Mai </t>
  </si>
  <si>
    <t>16/02/1993</t>
  </si>
  <si>
    <t>DTY1257201010517</t>
  </si>
  <si>
    <t xml:space="preserve">Nguyễn Thị Hoài </t>
  </si>
  <si>
    <t>24/08/1993</t>
  </si>
  <si>
    <t>DTY1257201010474</t>
  </si>
  <si>
    <t>21/10/1993</t>
  </si>
  <si>
    <t>DTY1257201010525</t>
  </si>
  <si>
    <t xml:space="preserve">Ngô Thuỳ </t>
  </si>
  <si>
    <t>DTY1257201010539</t>
  </si>
  <si>
    <t xml:space="preserve">Hoàng Bảo </t>
  </si>
  <si>
    <t>DTY1257201010489</t>
  </si>
  <si>
    <t xml:space="preserve">Vũ Thuỳ </t>
  </si>
  <si>
    <t>03/10/1992</t>
  </si>
  <si>
    <t>DTY1257201010523</t>
  </si>
  <si>
    <t xml:space="preserve">An Thu </t>
  </si>
  <si>
    <t>21/01/1993</t>
  </si>
  <si>
    <t>DTY1257201010374</t>
  </si>
  <si>
    <t>07/10/1993</t>
  </si>
  <si>
    <t>45I</t>
  </si>
  <si>
    <t>DTY1257201010372</t>
  </si>
  <si>
    <t xml:space="preserve">Hà Thị Quỳnh </t>
  </si>
  <si>
    <t>11/04/1993</t>
  </si>
  <si>
    <t>DTY1257201010370</t>
  </si>
  <si>
    <t>Tòng Thị</t>
  </si>
  <si>
    <t>30/01/1990</t>
  </si>
  <si>
    <t>DTY1257201010362</t>
  </si>
  <si>
    <t xml:space="preserve">Vũ Thị Thuỳ </t>
  </si>
  <si>
    <t>DTY1257201010338</t>
  </si>
  <si>
    <t>DTY1257201010339</t>
  </si>
  <si>
    <t>28/11/1993</t>
  </si>
  <si>
    <t>DTY1257201010396</t>
  </si>
  <si>
    <t>Lý Thị Hiền</t>
  </si>
  <si>
    <t>18/08/1993</t>
  </si>
  <si>
    <t>DTY1257201010371</t>
  </si>
  <si>
    <t>10/08/1993</t>
  </si>
  <si>
    <t>DTY1257201010379</t>
  </si>
  <si>
    <t xml:space="preserve">Bế Kim </t>
  </si>
  <si>
    <t>04/12/1993</t>
  </si>
  <si>
    <t>DTY1257201010317</t>
  </si>
  <si>
    <t xml:space="preserve">Nguyễn Diệp </t>
  </si>
  <si>
    <t>DTY1257201010357</t>
  </si>
  <si>
    <t xml:space="preserve">Đinh Khánh </t>
  </si>
  <si>
    <t>07/03/1992</t>
  </si>
  <si>
    <t>DTY1257201010364</t>
  </si>
  <si>
    <t xml:space="preserve">Hoàng Mai </t>
  </si>
  <si>
    <t>14/09/1993</t>
  </si>
  <si>
    <t>DTY1257201010386</t>
  </si>
  <si>
    <t>Thiều Thị</t>
  </si>
  <si>
    <t>Sính</t>
  </si>
  <si>
    <t>07/09/1993</t>
  </si>
  <si>
    <t>DTY1257201010320</t>
  </si>
  <si>
    <t xml:space="preserve">Lê Khánh </t>
  </si>
  <si>
    <t>DTY1257201010383</t>
  </si>
  <si>
    <t>Đỗ Kim</t>
  </si>
  <si>
    <t>28/04/1993</t>
  </si>
  <si>
    <t>DTY1357201010506</t>
  </si>
  <si>
    <t>Đào Thanh</t>
  </si>
  <si>
    <t>17/04/1995</t>
  </si>
  <si>
    <t>46C</t>
  </si>
  <si>
    <t>DTY1357201010655</t>
  </si>
  <si>
    <t>Hoàng Văn</t>
  </si>
  <si>
    <t>DTY1357201010185</t>
  </si>
  <si>
    <t>Lê Ngân</t>
  </si>
  <si>
    <t>10/03/1995</t>
  </si>
  <si>
    <t>DTY1357201010261</t>
  </si>
  <si>
    <t>22/08/1995</t>
  </si>
  <si>
    <t>DTY1357201010478</t>
  </si>
  <si>
    <t>Hoàng Thị Kim</t>
  </si>
  <si>
    <t>24/04/1995</t>
  </si>
  <si>
    <t>DTY1357201010496</t>
  </si>
  <si>
    <t>Vy Thị Như</t>
  </si>
  <si>
    <t>07/09/1994</t>
  </si>
  <si>
    <t>DTY1357201010685</t>
  </si>
  <si>
    <t>Nguyễn Thị Tuyết</t>
  </si>
  <si>
    <t>DTY1357201010549</t>
  </si>
  <si>
    <t>Thiệp</t>
  </si>
  <si>
    <t>07/10/1995</t>
  </si>
  <si>
    <t>46E</t>
  </si>
  <si>
    <t>DTY1357201010223</t>
  </si>
  <si>
    <t>Nghiêm Thị Thu</t>
  </si>
  <si>
    <t>Hoài</t>
  </si>
  <si>
    <t>03/05/1994</t>
  </si>
  <si>
    <t>DTY1357201010379</t>
  </si>
  <si>
    <t>Hà Quỳnh</t>
  </si>
  <si>
    <t>22/07/1995</t>
  </si>
  <si>
    <t>DTY1357201010677</t>
  </si>
  <si>
    <t>Nguyễn Kim</t>
  </si>
  <si>
    <t>18/10/1994</t>
  </si>
  <si>
    <t>46G</t>
  </si>
  <si>
    <t>DTY1357201010208</t>
  </si>
  <si>
    <t>Phan Thị Ngọc</t>
  </si>
  <si>
    <t>24/05/1994</t>
  </si>
  <si>
    <t>46H</t>
  </si>
  <si>
    <t>DTY1457201010168</t>
  </si>
  <si>
    <t>11/08/1995</t>
  </si>
  <si>
    <t>47A</t>
  </si>
  <si>
    <t>DTY1457201010075</t>
  </si>
  <si>
    <t>Lương Thị Thu</t>
  </si>
  <si>
    <t>29/11/1996</t>
  </si>
  <si>
    <t>DTY1457201010022</t>
  </si>
  <si>
    <t>27/01/1995</t>
  </si>
  <si>
    <t>DTY1457201010154</t>
  </si>
  <si>
    <t>Nguyễn Thị Hạnh</t>
  </si>
  <si>
    <t>Lam</t>
  </si>
  <si>
    <t>16/09/1996</t>
  </si>
  <si>
    <t>DTY1457201010189</t>
  </si>
  <si>
    <t>Quản Thị Phương</t>
  </si>
  <si>
    <t>22/05/1996</t>
  </si>
  <si>
    <t>DTY1457201010325</t>
  </si>
  <si>
    <t>DTY1457201010267</t>
  </si>
  <si>
    <t>16/03/1995</t>
  </si>
  <si>
    <t>DTY1457201010147</t>
  </si>
  <si>
    <t>Đặng Phương</t>
  </si>
  <si>
    <t>09/12/1996</t>
  </si>
  <si>
    <t>DTY1457201010386</t>
  </si>
  <si>
    <t>Nguyễn Thị Thanh</t>
  </si>
  <si>
    <t>07/03/1996</t>
  </si>
  <si>
    <t>47B</t>
  </si>
  <si>
    <t>DTY1457201010027</t>
  </si>
  <si>
    <t>Dương Thị Minh</t>
  </si>
  <si>
    <t>21/09/1996</t>
  </si>
  <si>
    <t>DTY1457201010238</t>
  </si>
  <si>
    <t>Âu Thị</t>
  </si>
  <si>
    <t>Nương</t>
  </si>
  <si>
    <t>03/06/1995</t>
  </si>
  <si>
    <t>DTY1457201010312</t>
  </si>
  <si>
    <t>Hà Phương</t>
  </si>
  <si>
    <t>10/06/1996</t>
  </si>
  <si>
    <t>DTY1457201010169</t>
  </si>
  <si>
    <t>16/05/1996</t>
  </si>
  <si>
    <t>DTY1457201010108</t>
  </si>
  <si>
    <t>Ngô Thị Phương</t>
  </si>
  <si>
    <t>01/10/1996</t>
  </si>
  <si>
    <t>DTY1457201010119</t>
  </si>
  <si>
    <t>17/09/1996</t>
  </si>
  <si>
    <t>DTY1457201010144</t>
  </si>
  <si>
    <t>Hà Thị Bình</t>
  </si>
  <si>
    <t>05/11/1996</t>
  </si>
  <si>
    <t>DTY1457201010203</t>
  </si>
  <si>
    <t>Miền</t>
  </si>
  <si>
    <t>47C</t>
  </si>
  <si>
    <t>DTY1457201010067</t>
  </si>
  <si>
    <t>Lại Hương</t>
  </si>
  <si>
    <t>07/11/1996</t>
  </si>
  <si>
    <t>DTY1457201010045</t>
  </si>
  <si>
    <t>Đinh Thùy</t>
  </si>
  <si>
    <t>12/11/1995</t>
  </si>
  <si>
    <t>DTY1457201010123</t>
  </si>
  <si>
    <t>Ngô Minh</t>
  </si>
  <si>
    <t>28/03/1996</t>
  </si>
  <si>
    <t>DTY1457201010160</t>
  </si>
  <si>
    <t>Lanh</t>
  </si>
  <si>
    <t>18/11/1995</t>
  </si>
  <si>
    <t>DTY1457201010043</t>
  </si>
  <si>
    <t>Lê Thị Thuỳ</t>
  </si>
  <si>
    <t>47D</t>
  </si>
  <si>
    <t>DTY1457201010302</t>
  </si>
  <si>
    <t>Hoàng Anh</t>
  </si>
  <si>
    <t>Thư</t>
  </si>
  <si>
    <t>DTY1457201010025</t>
  </si>
  <si>
    <t>Bích</t>
  </si>
  <si>
    <t>29/09/1996</t>
  </si>
  <si>
    <t>DTY1457201010115</t>
  </si>
  <si>
    <t>Vũ Văn</t>
  </si>
  <si>
    <t>Hợi</t>
  </si>
  <si>
    <t>06/08/1995</t>
  </si>
  <si>
    <t>DTY1457201010121</t>
  </si>
  <si>
    <t>Hợp</t>
  </si>
  <si>
    <t>27/03/1996</t>
  </si>
  <si>
    <t>DTY1457201010193</t>
  </si>
  <si>
    <t>13/02/1996</t>
  </si>
  <si>
    <t>DTY1457201010246</t>
  </si>
  <si>
    <t>Phúc</t>
  </si>
  <si>
    <t>24/10/1996</t>
  </si>
  <si>
    <t>DTY1457201010366</t>
  </si>
  <si>
    <t>Uy</t>
  </si>
  <si>
    <t>10/02/1996</t>
  </si>
  <si>
    <t>DTY1457201010099</t>
  </si>
  <si>
    <t>Đồng Thị Thu</t>
  </si>
  <si>
    <t>09/10/1995</t>
  </si>
  <si>
    <t>DTY1457201010235</t>
  </si>
  <si>
    <t>DTY1457201010032</t>
  </si>
  <si>
    <t>Chuyên</t>
  </si>
  <si>
    <t>DTY1457201010135</t>
  </si>
  <si>
    <t>06/08/1996</t>
  </si>
  <si>
    <t>DTY1457201010261</t>
  </si>
  <si>
    <t>Lục Như</t>
  </si>
  <si>
    <t>03/10/1995</t>
  </si>
  <si>
    <t>DTY1457201010242</t>
  </si>
  <si>
    <t xml:space="preserve"> Mai Thị Kim </t>
  </si>
  <si>
    <t>47E</t>
  </si>
  <si>
    <t>47G</t>
  </si>
  <si>
    <t>DTY1457201010269</t>
  </si>
  <si>
    <t xml:space="preserve"> Hoàng Thị</t>
  </si>
  <si>
    <t>Sim</t>
  </si>
  <si>
    <t>47H</t>
  </si>
  <si>
    <t>DTY1457201010158</t>
  </si>
  <si>
    <t xml:space="preserve"> Nguyễn Hương </t>
  </si>
  <si>
    <t>25/06/1995</t>
  </si>
  <si>
    <t>DTY1557201010279</t>
  </si>
  <si>
    <t xml:space="preserve">Kiều Thị Kim </t>
  </si>
  <si>
    <t>04/04/1997</t>
  </si>
  <si>
    <t>48A</t>
  </si>
  <si>
    <t>DTY1557201010184</t>
  </si>
  <si>
    <t xml:space="preserve">Lương Minh </t>
  </si>
  <si>
    <t>Hiệp</t>
  </si>
  <si>
    <t>01/11/1997</t>
  </si>
  <si>
    <t>DTY1557201010586</t>
  </si>
  <si>
    <t>04/09/1996</t>
  </si>
  <si>
    <t>DTY1557201010307</t>
  </si>
  <si>
    <t xml:space="preserve">Tô Thị Hoài </t>
  </si>
  <si>
    <t>06/08/1997</t>
  </si>
  <si>
    <t>DTY1557201010036</t>
  </si>
  <si>
    <t xml:space="preserve">Nguyễn Ngọc </t>
  </si>
  <si>
    <t>05/06/1997</t>
  </si>
  <si>
    <t>48B</t>
  </si>
  <si>
    <t>DTY1557201010282</t>
  </si>
  <si>
    <t xml:space="preserve">Hoàng Thị Nhật </t>
  </si>
  <si>
    <t>DTY1557201010056</t>
  </si>
  <si>
    <t xml:space="preserve">Nguyễn Thị Kim </t>
  </si>
  <si>
    <t>12/09/1997</t>
  </si>
  <si>
    <t>DTY1557201010255</t>
  </si>
  <si>
    <t>11/05/1997</t>
  </si>
  <si>
    <t>24/06/1997</t>
  </si>
  <si>
    <t>DTY1557201010618</t>
  </si>
  <si>
    <t xml:space="preserve">Phạm Hồng </t>
  </si>
  <si>
    <t>15/09/1997</t>
  </si>
  <si>
    <t>DTY1557201010378</t>
  </si>
  <si>
    <t>48C</t>
  </si>
  <si>
    <t>DTY1557201010390</t>
  </si>
  <si>
    <t>12/11/1996</t>
  </si>
  <si>
    <t>DTY1557201010033</t>
  </si>
  <si>
    <t>18/09/1997</t>
  </si>
  <si>
    <t>48D</t>
  </si>
  <si>
    <t>DTY1557201010016</t>
  </si>
  <si>
    <t xml:space="preserve">Lê Thị Ngọc </t>
  </si>
  <si>
    <t>25/09/1997</t>
  </si>
  <si>
    <t>DTY1557201010357</t>
  </si>
  <si>
    <t xml:space="preserve">Lường Trà </t>
  </si>
  <si>
    <t>25/12/1996</t>
  </si>
  <si>
    <t>48E</t>
  </si>
  <si>
    <t>DTY1557201010196</t>
  </si>
  <si>
    <t xml:space="preserve">Ngô Thanh </t>
  </si>
  <si>
    <t>07/06/1995</t>
  </si>
  <si>
    <t>DTY1557201010383</t>
  </si>
  <si>
    <t xml:space="preserve">Hoàng Minh </t>
  </si>
  <si>
    <t>02/09/1997</t>
  </si>
  <si>
    <t>DTY1557201010571</t>
  </si>
  <si>
    <t xml:space="preserve">Lâm Minh </t>
  </si>
  <si>
    <t>03/11/1997</t>
  </si>
  <si>
    <t>DTY1557201010014</t>
  </si>
  <si>
    <t xml:space="preserve">Cao Thị Quỳnh </t>
  </si>
  <si>
    <t>19/09/1997</t>
  </si>
  <si>
    <t>DTY1657201010014</t>
  </si>
  <si>
    <t>Bùi Mỹ</t>
  </si>
  <si>
    <t>49A</t>
  </si>
  <si>
    <t>DTY1657201010091</t>
  </si>
  <si>
    <t>Nguyễn Thị Phương</t>
  </si>
  <si>
    <t>25/02/1998</t>
  </si>
  <si>
    <t>49B</t>
  </si>
  <si>
    <t>DTY1657201010113</t>
  </si>
  <si>
    <t>Dương Thu</t>
  </si>
  <si>
    <t>02/09/1998</t>
  </si>
  <si>
    <t>DTY1657201010181</t>
  </si>
  <si>
    <t>Lý</t>
  </si>
  <si>
    <t>08/03/1998</t>
  </si>
  <si>
    <t>RHMK4</t>
  </si>
  <si>
    <t>DTY1153240018</t>
  </si>
  <si>
    <t>Hoàng Công</t>
  </si>
  <si>
    <t>19/12/1993</t>
  </si>
  <si>
    <t>DTY1153240011</t>
  </si>
  <si>
    <t>Nguyễn Sơn</t>
  </si>
  <si>
    <t>RHMK5</t>
  </si>
  <si>
    <t>DTY1257206010018</t>
  </si>
  <si>
    <t>Mai Tùng</t>
  </si>
  <si>
    <t>23/03/1994</t>
  </si>
  <si>
    <t>DTY1257206010023</t>
  </si>
  <si>
    <t>Nguyễn Thị Sương</t>
  </si>
  <si>
    <t>14/09/1994</t>
  </si>
  <si>
    <t>DTY1357206010035</t>
  </si>
  <si>
    <t>Danh</t>
  </si>
  <si>
    <t>RHMK6</t>
  </si>
  <si>
    <t>DTY1357206010011</t>
  </si>
  <si>
    <t>Trần Thị Mai</t>
  </si>
  <si>
    <t>18/02/1995</t>
  </si>
  <si>
    <t>DTY1357206010002</t>
  </si>
  <si>
    <t>Phạm Thị Lan</t>
  </si>
  <si>
    <t>13/11/1995</t>
  </si>
  <si>
    <t>RHMK7</t>
  </si>
  <si>
    <t>DTY1457206010014</t>
  </si>
  <si>
    <t>14/11/1996</t>
  </si>
  <si>
    <t>DTY1557206010050</t>
  </si>
  <si>
    <t xml:space="preserve">Trương Lý </t>
  </si>
  <si>
    <t>26/12/1997</t>
  </si>
  <si>
    <t>RHMK8</t>
  </si>
  <si>
    <t>DTY1657206010003</t>
  </si>
  <si>
    <t>26/10/1997</t>
  </si>
  <si>
    <t>RHMK9</t>
  </si>
  <si>
    <t>LỚP K44B (Học kỳ II ) NĂM HỌC 2016 - 2017</t>
  </si>
  <si>
    <t>LỚP  K45A (Học kỳ II ) NĂM HỌC 2016 - 2017</t>
  </si>
  <si>
    <t>(Ấn định danh sách 19 sinh viên với số tiền là hai mươi triệu bảy trăm năm mươi nghìn đồng)</t>
  </si>
  <si>
    <t>LỚP  K45B (Học kỳ II ) NĂM HỌC 2016 - 2017</t>
  </si>
  <si>
    <t>LỚP  K45C (Học kỳ II ) NĂM HỌC 2016 - 2017</t>
  </si>
  <si>
    <t>(Ấn định danh sách 15 sinh viên với số tiền là mười sáu triệu hai trăm năm nghìn đồng)</t>
  </si>
  <si>
    <t>(Ấn định danh sách 15 sinh viên với số tiền là mười lăm triệu chín trăm năm mươi nghìn đồng)</t>
  </si>
  <si>
    <t>LỚP  K45D (Học kỳ II ) NĂM HỌC 2016 - 2017</t>
  </si>
  <si>
    <t>LỚP  K45G (Học kỳ II ) NĂM HỌC 2016 - 2017</t>
  </si>
  <si>
    <t>(Ấn định danh sách 18 sinh viên với số tiền là mười chín triệu tám trăm nghìn đồng)</t>
  </si>
  <si>
    <t>LỚP  K45E (Học kỳ II ) NĂM HỌC 2016 - 2017</t>
  </si>
  <si>
    <t>LỚP  K45H (Học kỳ II ) NĂM HỌC 2016 - 2017</t>
  </si>
  <si>
    <t>(Ấn định danh sách 31 sinh viên với số tiền là ba mươi tư triệu hai trăm năm mươi nghìn đồng)</t>
  </si>
  <si>
    <t>(Ấn định danh sách 09 sinh viên với số tiền là chín triệu bốn trăm năm mươi nghìn đồng)</t>
  </si>
  <si>
    <t>LỚP K46C (Học kỳ II ) NĂM HỌC 2016 - 2017</t>
  </si>
  <si>
    <t>LỚP K46E (Học kỳ II ) NĂM HỌC 2016 - 2017</t>
  </si>
  <si>
    <t>LỚP K46G (Học kỳ II ) NĂM HỌC 2016 - 2017</t>
  </si>
  <si>
    <t>(Ấn định danh sách 01 sinh viên với số tiền một triệu không trăm năm mươi nghìn đồng)</t>
  </si>
  <si>
    <t>LỚP K46H (Học kỳ II ) NĂM HỌC 2016 - 2017</t>
  </si>
  <si>
    <t>LỚP K47A (Học kỳ II ) NĂM HỌC 2016 - 2017</t>
  </si>
  <si>
    <t>LỚP K47B (Học kỳ II) NĂM HỌC 2016 - 2017</t>
  </si>
  <si>
    <t>LỚP K47C (Học kỳ II ) NĂM HỌC 2016 - 2017</t>
  </si>
  <si>
    <t>LỚP K47D (Học kỳ II ) NĂM HỌC 2016 - 2017</t>
  </si>
  <si>
    <t>LỚP K47E (Học kỳ II ) NĂM HỌC 2016 - 2017</t>
  </si>
  <si>
    <t>(Ấn định danh sách 17 sinh viên với số tiền là mười tám triệu hai trăm năm mươi nghìn đồng )</t>
  </si>
  <si>
    <t>(Ấn định danh sách 02 sinh viên với số tiền hai triệu hai trăm nghìn đồng)</t>
  </si>
  <si>
    <t>LỚP K47G (Học kỳ II ) NĂM HỌC 2016 - 2017</t>
  </si>
  <si>
    <t>LỚP K47H (Học kỳ II ) NĂM HỌC 2016 - 2017</t>
  </si>
  <si>
    <t>LỚP K48A ( Học kỳ II ) NĂM HỌC 2016 - 2017</t>
  </si>
  <si>
    <t>LỚP K48B (Học kỳ II ) NĂM HỌC 2016 - 2017</t>
  </si>
  <si>
    <t xml:space="preserve"> ( Ấn định danh sách 08 sinh viên với số tiền là tám triệu năm trăm nghìn đồng )</t>
  </si>
  <si>
    <t>(Ấn định danh sách 03 sinh viên với số tiền là ba triệu một trăm năm mươi nghìn đồng)</t>
  </si>
  <si>
    <t>LỚP K48D (Học kỳ II ) NĂM HỌC 2016 - 2017</t>
  </si>
  <si>
    <t>LỚP K48C (Học kỳ II ) NĂM HỌC 2016 - 2017</t>
  </si>
  <si>
    <t xml:space="preserve"> ( Ấn định danh sách 06 sinh viên với số tiền là sáu triệu năm trăm nghìn đồng )</t>
  </si>
  <si>
    <t>(Ấn định danh sách 14 sinh viên với số tiền là mười lăm triệu hai trăm nghìn đồng)</t>
  </si>
  <si>
    <t>LỚP  K45I (Học kỳ II ) NĂM HỌC 2016 - 2017</t>
  </si>
  <si>
    <t>(Ấn định danh sách 15 sinh viên với số tiền là mười sáu triệu bốn trăm năm mươi nghìn đồng)</t>
  </si>
  <si>
    <t>(Ấn định danh sách 06 sinh viên với số tiền là sáu triệu bốn trăm nghìn đồng)</t>
  </si>
  <si>
    <t>(Ấn định danh sách 02 sinh viên với số tiền hai triệu một trăm nghìn đồng)</t>
  </si>
  <si>
    <t>LỚP K49A ( Học kỳ II ) NĂM HỌC 2016 - 2017</t>
  </si>
  <si>
    <t>(Ấn định danh sách 01 sinh viên với số tiền là một triệu không trăm năm mươi nghìn đồng)</t>
  </si>
  <si>
    <t>LỚP K49B ( Học kỳ II ) NĂM HỌC 2016 - 2017</t>
  </si>
  <si>
    <t>LỚP RĂNG HÀM MẶT - K4 (Học kỳ II ) NĂM HỌC 2016 - 2017</t>
  </si>
  <si>
    <t>(Ấn định danh sách 05 sinh viên năm triệu bốn trăm năm mươi nghìn đồng)</t>
  </si>
  <si>
    <t>LỚP RĂNG HÀM MẶT - K5 (Học kỳ II ) NĂM HỌC 2016 - 2017</t>
  </si>
  <si>
    <t>(Ấn định danh sách 04 sinh viên bốn triệu ba trăm nghìn đồng)</t>
  </si>
  <si>
    <t>LỚP RĂNG HÀM MẶT - K6 (Học kỳ II ) NĂM HỌC 2016 - 2017</t>
  </si>
  <si>
    <t xml:space="preserve"> ( Ấn định danh sách 04 sinh viên với số tiền là bốn triệu bốn trăm nghìn đồng )</t>
  </si>
  <si>
    <t>LỚP RĂNG HÀM MẶT - K7 (Học kỳ II ) NĂM HỌC 2016 - 2017</t>
  </si>
  <si>
    <t xml:space="preserve"> ( Ấn định danh sách 02 sinh viên với số tiền là hai triệu hai trăm nghìn đồng )</t>
  </si>
  <si>
    <t>LỚP RĂNG HÀM MẶT - K8 (Học kỳ II ) NĂM HỌC 2016 - 2017</t>
  </si>
  <si>
    <t>LỚP RĂNG HÀM MẶT - K9 (Học kỳ II ) NĂM HỌC 2016 - 2017</t>
  </si>
  <si>
    <t>LỚP Y HỌC DỰ PHÒNG  - K5 (Học kỳ II ) NĂM HỌC 2016 - 2017</t>
  </si>
  <si>
    <t>DTY1153230015</t>
  </si>
  <si>
    <t>Lâm Hùng</t>
  </si>
  <si>
    <t>Khoa</t>
  </si>
  <si>
    <t>DTY1153230001</t>
  </si>
  <si>
    <t>(Ấn định danh sách 10 sinh viên với số tiền là mười triệu bảy trăm nghìn đồng )</t>
  </si>
  <si>
    <t>LỚP Y HỌC DỰ PHÒNG  - K6 (Học kỳ II ) NĂM HỌC 2016 - 2017</t>
  </si>
  <si>
    <t>DTY1257203020066</t>
  </si>
  <si>
    <t xml:space="preserve">Nguyễn Thái </t>
  </si>
  <si>
    <t>Học</t>
  </si>
  <si>
    <t>DTY1257203020054</t>
  </si>
  <si>
    <t>Lộc Thị Minh</t>
  </si>
  <si>
    <t>30/07/1994</t>
  </si>
  <si>
    <t>DTY1257203020063</t>
  </si>
  <si>
    <t>Hoàng Hải</t>
  </si>
  <si>
    <t>DTY1257203020036</t>
  </si>
  <si>
    <t>Năm</t>
  </si>
  <si>
    <t>14/03/1994</t>
  </si>
  <si>
    <t>DTY1257203020057</t>
  </si>
  <si>
    <t>Ngô Thị Huyền</t>
  </si>
  <si>
    <t>13/07/1994</t>
  </si>
  <si>
    <t>DTY1257203020058</t>
  </si>
  <si>
    <t>DTY1257203020001</t>
  </si>
  <si>
    <t>09/01/1994</t>
  </si>
  <si>
    <t>DTY1257203020015</t>
  </si>
  <si>
    <t xml:space="preserve">Hoàng Thị Thuý </t>
  </si>
  <si>
    <t>09/08/1992</t>
  </si>
  <si>
    <t>DTY1257203020049</t>
  </si>
  <si>
    <t>Nguyễn Cơ</t>
  </si>
  <si>
    <t>Thạch</t>
  </si>
  <si>
    <t>DTY1257203020009</t>
  </si>
  <si>
    <t>Lê Anh</t>
  </si>
  <si>
    <t>25/03/1994</t>
  </si>
  <si>
    <t>DTY1257203020031</t>
  </si>
  <si>
    <t>DTY1257203020003</t>
  </si>
  <si>
    <t xml:space="preserve">Ma Thị </t>
  </si>
  <si>
    <t>Bằng</t>
  </si>
  <si>
    <t>24/12/1992</t>
  </si>
  <si>
    <t>DTY1257203020014</t>
  </si>
  <si>
    <t>01/10/1994</t>
  </si>
  <si>
    <t>DTY1257203020044</t>
  </si>
  <si>
    <t>Phạm Diệu</t>
  </si>
  <si>
    <t>27/12/1994</t>
  </si>
  <si>
    <t>DTY1257203020068</t>
  </si>
  <si>
    <t xml:space="preserve">Trần Bích </t>
  </si>
  <si>
    <t>20/03/1994</t>
  </si>
  <si>
    <t>DTY1257203020055</t>
  </si>
  <si>
    <t>11/10/1994</t>
  </si>
  <si>
    <t>DTY1257203020064</t>
  </si>
  <si>
    <t>Lộc Thị Ngọc</t>
  </si>
  <si>
    <t>12/09/1994</t>
  </si>
  <si>
    <t>(Ấn định danh sách 19 sinh viên với số tiền là hai mươi triệu một trăm năm mươi nghìn )</t>
  </si>
  <si>
    <t>DTY1557203020047</t>
  </si>
  <si>
    <t xml:space="preserve">Quốc Thị Bích </t>
  </si>
  <si>
    <t>29/10/1997</t>
  </si>
  <si>
    <t>YHDP9</t>
  </si>
  <si>
    <t xml:space="preserve"> ( Ấn định danh sách 01 sinh viên với số tiền là một triệu một trăm năm mươi nghìn đồng )</t>
  </si>
  <si>
    <t>LỚP Y HỌC DỰ PHÒNG  - K9 (Học kỳ II ) NĂM HỌC 2016 - 2017</t>
  </si>
  <si>
    <t>CNDD10A</t>
  </si>
  <si>
    <t>(Ấn định danh sách 01 sinh viên với số tiền là chín trăm bảy mươi nghìn đồng )</t>
  </si>
  <si>
    <t>CNDD10B</t>
  </si>
  <si>
    <t>(Ấn định danh sách 03 sinh viên với số tiền là ba triệu không trăm bảy mươi nghìn đồng)</t>
  </si>
  <si>
    <t>CNDD11</t>
  </si>
  <si>
    <t>DTY1457205010077</t>
  </si>
  <si>
    <t>13/11/1996</t>
  </si>
  <si>
    <t>DTY1457205010049</t>
  </si>
  <si>
    <t>Dương Na</t>
  </si>
  <si>
    <t>11/11/1995</t>
  </si>
  <si>
    <t>DTY1457205010071</t>
  </si>
  <si>
    <t>Thụy</t>
  </si>
  <si>
    <t>20/09/1996</t>
  </si>
  <si>
    <t>DTY1457205010076</t>
  </si>
  <si>
    <t>Nịnh Thị</t>
  </si>
  <si>
    <t>Tuyền</t>
  </si>
  <si>
    <t>15/02/1996</t>
  </si>
  <si>
    <t>DTY1457205010072</t>
  </si>
  <si>
    <t>25/05/1996</t>
  </si>
  <si>
    <t>DTY1457205010005</t>
  </si>
  <si>
    <t>Vũ Thị Vân</t>
  </si>
  <si>
    <t>21/10/1994</t>
  </si>
  <si>
    <t>DTY1457205010037</t>
  </si>
  <si>
    <t>28/09/1996</t>
  </si>
  <si>
    <t>DTY1457205010053</t>
  </si>
  <si>
    <t>Hạ Thị Liên</t>
  </si>
  <si>
    <t>03/02/1996</t>
  </si>
  <si>
    <t>DTY1457205010048</t>
  </si>
  <si>
    <t>11/05/1996</t>
  </si>
  <si>
    <t>DTY1457205010006</t>
  </si>
  <si>
    <t>Chu Thị</t>
  </si>
  <si>
    <t>25/12/1995</t>
  </si>
  <si>
    <t>DTY1457205010036</t>
  </si>
  <si>
    <t>13/12/1996</t>
  </si>
  <si>
    <t>DTY1457205010018</t>
  </si>
  <si>
    <t>Nguyễn Thị Hương</t>
  </si>
  <si>
    <t>06/04/1996</t>
  </si>
  <si>
    <t>DTY1457205010066</t>
  </si>
  <si>
    <t>Nguyễn Phương</t>
  </si>
  <si>
    <t>27/07/1996</t>
  </si>
  <si>
    <t>DTY1457205010059</t>
  </si>
  <si>
    <t>Nhâm</t>
  </si>
  <si>
    <t>14/01/1996</t>
  </si>
  <si>
    <t>DTY1457205010020</t>
  </si>
  <si>
    <t>01/05/1996</t>
  </si>
  <si>
    <t>DTY1457205010021</t>
  </si>
  <si>
    <t>Ma Thị</t>
  </si>
  <si>
    <t>06/09/1995</t>
  </si>
  <si>
    <t>(Ấn định danh sách 20 sinh viên với số tiền là hai mươi mốt triệu đồng)</t>
  </si>
  <si>
    <t>DTY1557205010042</t>
  </si>
  <si>
    <t>04/11/1997</t>
  </si>
  <si>
    <t>CNDD12B</t>
  </si>
  <si>
    <t>DTY1557205010004</t>
  </si>
  <si>
    <t xml:space="preserve">Nguyễn Vũ Hoàng </t>
  </si>
  <si>
    <t>07/02/1996</t>
  </si>
  <si>
    <t>DTY1557205010041</t>
  </si>
  <si>
    <t>Kim</t>
  </si>
  <si>
    <t>20/01/1997</t>
  </si>
  <si>
    <t>DTY1557205010044</t>
  </si>
  <si>
    <t>31/08/1997</t>
  </si>
  <si>
    <t>LỚP CỬ NHÂN ĐIỀU DƯỠNG 11 ( Học kỳ II ) NĂM HỌC 2016 - 2017</t>
  </si>
  <si>
    <t>LỚP CỬ NHÂN ĐIỀU DƯỠNG 10B ( Học kỳ II ) NĂM HỌC 2016 - 2017</t>
  </si>
  <si>
    <t>LỚP CỬ NHÂN ĐIỀU DƯỠNG 10A ( Học kỳ II ) NĂM HỌC 2016 - 2017</t>
  </si>
  <si>
    <t>LỚP CỬ NHÂN ĐIỀU DƯỠNG 12B ( Học kỳ II ) NĂM HỌC 2016 - 2017</t>
  </si>
  <si>
    <t>DTY1257204010142</t>
  </si>
  <si>
    <t>10/10/1994</t>
  </si>
  <si>
    <t>DTY1257204010091</t>
  </si>
  <si>
    <t>Nguyễn Đăng</t>
  </si>
  <si>
    <t>09/06/1994</t>
  </si>
  <si>
    <t>DTY1257204010107</t>
  </si>
  <si>
    <t>Nguyễn Quang</t>
  </si>
  <si>
    <t>Huy</t>
  </si>
  <si>
    <t>DTY1257204010126</t>
  </si>
  <si>
    <t>Lê Thị Hồng</t>
  </si>
  <si>
    <t>05/05/1994</t>
  </si>
  <si>
    <t>LỚP ĐẠI HỌC DƯỢC K8A ( Học kỳ II ) NĂM HỌC 2016 - 2017</t>
  </si>
  <si>
    <t>(Ấn định danh sách 06 sinh viên với số tiền là sáu triệu bốn trăm nghìn đồng  )</t>
  </si>
  <si>
    <t>LỚP ĐẠI HỌC DƯỢC K8B ( Học kỳ II ) NĂM HỌC 2016 - 2017</t>
  </si>
  <si>
    <t>DTY1257204010025</t>
  </si>
  <si>
    <t>23/12/1993</t>
  </si>
  <si>
    <t>DTY1257204010013</t>
  </si>
  <si>
    <t>Cao Thị Thanh</t>
  </si>
  <si>
    <t>16/07/1994</t>
  </si>
  <si>
    <t>DTY1257204010059</t>
  </si>
  <si>
    <t>Hạng Phương</t>
  </si>
  <si>
    <t>DTY1257204010018</t>
  </si>
  <si>
    <t>09/08/1993</t>
  </si>
  <si>
    <t>(Ấn định danh sách 07 sinh viên với số tiền là bảy triệu bảy trăm  năm mươi nghìn đồng)</t>
  </si>
  <si>
    <t>DTY1357204010070</t>
  </si>
  <si>
    <t>14/03/1995</t>
  </si>
  <si>
    <t>DTY1357204010180</t>
  </si>
  <si>
    <t>21/11/1994</t>
  </si>
  <si>
    <t>LỚP ĐẠI HỌC DƯỢC K9A ( Học kỳ II ) NĂM HỌC 2016 - 2017</t>
  </si>
  <si>
    <t>(Ấn định danh sách 04 sinh viên với số tiền là bốn triệu hai trăm nghìn đồng  )</t>
  </si>
  <si>
    <t>LỚP ĐẠI HỌC DƯỢC K9B ( Học kỳ II ) NĂM HỌC 2016 - 2017</t>
  </si>
  <si>
    <t>DTY1357204010139</t>
  </si>
  <si>
    <t>Thức</t>
  </si>
  <si>
    <t>04/09/1995</t>
  </si>
  <si>
    <t>(Ấn định danh sách 08 sinh viên với số tiền tám triệu bốn trăm nghìn đồng )</t>
  </si>
  <si>
    <t>LỚP ĐẠI HỌC DƯỢC K10A (Học kỳ II ) NĂM HỌC 2016 - 2017</t>
  </si>
  <si>
    <t>DTY1457204010041</t>
  </si>
  <si>
    <t>Ngô Thị Bích</t>
  </si>
  <si>
    <t>02/01/1996</t>
  </si>
  <si>
    <t>DTY1457204010005</t>
  </si>
  <si>
    <t>13/08/1996</t>
  </si>
  <si>
    <t>DTY1457204010008</t>
  </si>
  <si>
    <t>Nguyễn Thị Mai</t>
  </si>
  <si>
    <t>08/05/1996</t>
  </si>
  <si>
    <t>(Ấn định danh sách 08 sinh viên với số tiền tám triệu sáu trăm nghìn đồng )</t>
  </si>
  <si>
    <t>DTY1457204010073</t>
  </si>
  <si>
    <t>Hà Thị Lan</t>
  </si>
  <si>
    <t>22/04/1995</t>
  </si>
  <si>
    <t>DTY1457204010102</t>
  </si>
  <si>
    <t>Xuyến</t>
  </si>
  <si>
    <t>24/08/1995</t>
  </si>
  <si>
    <t>DTY1457204010066</t>
  </si>
  <si>
    <t>Hoàng Thị Bé</t>
  </si>
  <si>
    <t>06/06/1996</t>
  </si>
  <si>
    <t>DTY1457204010098</t>
  </si>
  <si>
    <t>Nguyễn Thu</t>
  </si>
  <si>
    <t>25/09/1996</t>
  </si>
  <si>
    <t>DTY1457204010045</t>
  </si>
  <si>
    <t>Dư Thị Hồng</t>
  </si>
  <si>
    <t>DTY1457204010015</t>
  </si>
  <si>
    <t>18/03/1996</t>
  </si>
  <si>
    <t>DTY1557204010062</t>
  </si>
  <si>
    <t xml:space="preserve">Phạm Thị </t>
  </si>
  <si>
    <t>01/01/1997</t>
  </si>
  <si>
    <t>DTY1557204010043</t>
  </si>
  <si>
    <t>02/09/1996</t>
  </si>
  <si>
    <t>DTY1557204010143</t>
  </si>
  <si>
    <t>Đỗ Thu</t>
  </si>
  <si>
    <t>27/02/1997</t>
  </si>
  <si>
    <t>DTY1557204010080</t>
  </si>
  <si>
    <t xml:space="preserve">Từ Thị </t>
  </si>
  <si>
    <t>21/04/1997</t>
  </si>
  <si>
    <t>DTY1557204010090</t>
  </si>
  <si>
    <t>15/03/1997</t>
  </si>
  <si>
    <t>DTY1557204010130</t>
  </si>
  <si>
    <t xml:space="preserve">Nguyễn Xuân </t>
  </si>
  <si>
    <t>20/07/1997</t>
  </si>
  <si>
    <t>LỚP ĐẠI HỌC DƯỢC K10B (Học kỳ II ) NĂM HỌC 2016 - 2017</t>
  </si>
  <si>
    <t>LỚP ĐẠI HỌC DƯỢC K11A (Học kỳ II ) NĂM HỌC 2016 - 2017</t>
  </si>
  <si>
    <t xml:space="preserve"> ( Ấn định danh sách 07 sinh viên với số tiền là bảy triệu bốn trăm năm mươi nghìn đồng )</t>
  </si>
  <si>
    <t>DTY1557204010042</t>
  </si>
  <si>
    <t xml:space="preserve">Nguyễn Thị Mai </t>
  </si>
  <si>
    <t>12/08/1997</t>
  </si>
  <si>
    <t>DTY1557204010106</t>
  </si>
  <si>
    <t>Nguyễn Hồng</t>
  </si>
  <si>
    <t>Thái</t>
  </si>
  <si>
    <t>22/12/1996</t>
  </si>
  <si>
    <t>DTY1557204010063</t>
  </si>
  <si>
    <t xml:space="preserve">Nguyễn Thảo </t>
  </si>
  <si>
    <t>16/02/1997</t>
  </si>
  <si>
    <t>DTY1557204010136</t>
  </si>
  <si>
    <t>30/09/1997</t>
  </si>
  <si>
    <t>DTY1557204010013</t>
  </si>
  <si>
    <t>Cải</t>
  </si>
  <si>
    <t>02/04/1997</t>
  </si>
  <si>
    <t>DTY1557204010084</t>
  </si>
  <si>
    <t>03/06/1997</t>
  </si>
  <si>
    <t>DTY1557204010032</t>
  </si>
  <si>
    <t xml:space="preserve">Bùi Thanh </t>
  </si>
  <si>
    <t>Hiên</t>
  </si>
  <si>
    <t>28/06/1997</t>
  </si>
  <si>
    <t>DTY1557204010077</t>
  </si>
  <si>
    <t>06/02/1997</t>
  </si>
  <si>
    <t>LỚP ĐẠI HỌC DƯỢC K11B ( Học kỳ II ) NĂM HỌC 2016 - 2017</t>
  </si>
  <si>
    <t xml:space="preserve"> ( Ấn định danh sách 09 sinh viên với số tiền là chín triệu bốn trăm năm mươi nghìn đồng )</t>
  </si>
  <si>
    <t>DTY1657204010015</t>
  </si>
  <si>
    <t>27/12/1997</t>
  </si>
  <si>
    <t>ĐHD12A</t>
  </si>
  <si>
    <t>LỚP ĐẠI HỌC DƯỢC K12A ( Học kỳ II ) NĂM HỌC 2016 - 2017</t>
  </si>
  <si>
    <t>(Ấn định danh sách 01 sinh viên với số tiền là tám trăm năm mươi nghìn đồng )</t>
  </si>
  <si>
    <t>LỚP CAO ĐẲNG XÉT NGHIỆM K6 (Học kỳ II ) NĂM HỌC 2016 - 2017</t>
  </si>
  <si>
    <t>LỚP K48E (Học kỳ II ) NĂM HỌC 2016 - 2017</t>
  </si>
  <si>
    <t>(Ấn định danh sách 12 sinh viên với số tiền là mười ba triệu một trăm nghìn đồng)</t>
  </si>
  <si>
    <t>(Ấn định danh sách 10 sinh viên với số tiền là mười triệu bảy trăm nghìn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</si>
</sst>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* #,##0_);_(* \(#,##0\);_(* &quot;-&quot;??_);_(@_)"/>
    <numFmt numFmtId="166" formatCode="0.00;[Red]0.00"/>
    <numFmt numFmtId="167" formatCode="_-* #,##0\ _₫_-;\-* #,##0\ _₫_-;_-* &quot;-&quot;??\ _₫_-;_-@_-"/>
    <numFmt numFmtId="168" formatCode="_-* #,##0.000\ _₫_-;\-* #,##0.000\ _₫_-;_-* &quot;-&quot;??\ _₫_-;_-@_-"/>
  </numFmts>
  <fonts count="3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name val=".VnTimeH"/>
      <family val="2"/>
    </font>
    <font>
      <b/>
      <sz val="10"/>
      <name val="Times New Roman"/>
      <family val="1"/>
    </font>
    <font>
      <b/>
      <sz val="10"/>
      <name val=".VnTime"/>
      <family val="2"/>
    </font>
    <font>
      <sz val="14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8"/>
      <name val="Times New Roman"/>
      <family val="1"/>
    </font>
    <font>
      <b/>
      <sz val="8"/>
      <name val=".VnTime"/>
      <family val="2"/>
    </font>
    <font>
      <b/>
      <sz val="9"/>
      <name val=".VnTime"/>
      <family val="2"/>
    </font>
    <font>
      <b/>
      <sz val="11"/>
      <name val="Times New Roman"/>
      <family val="1"/>
    </font>
    <font>
      <b/>
      <i/>
      <sz val="11"/>
      <name val="Times New Roman"/>
      <family val="1"/>
    </font>
    <font>
      <sz val="11"/>
      <name val="Times New Roman"/>
      <family val="1"/>
    </font>
    <font>
      <b/>
      <sz val="10"/>
      <name val=".VnTimeH"/>
      <family val="2"/>
    </font>
    <font>
      <b/>
      <sz val="11"/>
      <name val=".VnTimeH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6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indexed="8"/>
      </left>
      <right/>
      <top/>
      <bottom style="hair">
        <color auto="1"/>
      </bottom>
      <diagonal/>
    </border>
    <border>
      <left/>
      <right style="thin">
        <color indexed="8"/>
      </right>
      <top/>
      <bottom style="hair">
        <color auto="1"/>
      </bottom>
      <diagonal/>
    </border>
    <border>
      <left style="thin">
        <color indexed="8"/>
      </left>
      <right style="thin">
        <color auto="1"/>
      </right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indexed="8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2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wrapText="1"/>
    </xf>
    <xf numFmtId="0" fontId="1" fillId="0" borderId="0" xfId="0" applyFont="1" applyBorder="1" applyAlignment="1">
      <alignment horizontal="center"/>
    </xf>
    <xf numFmtId="0" fontId="2" fillId="0" borderId="0" xfId="0" applyNumberFormat="1" applyFont="1" applyFill="1" applyBorder="1" applyAlignment="1" applyProtection="1">
      <alignment horizontal="center" wrapText="1"/>
    </xf>
    <xf numFmtId="2" fontId="2" fillId="0" borderId="0" xfId="0" applyNumberFormat="1" applyFont="1" applyFill="1" applyBorder="1" applyAlignment="1" applyProtection="1">
      <alignment horizontal="center" wrapText="1"/>
    </xf>
    <xf numFmtId="0" fontId="1" fillId="0" borderId="0" xfId="0" applyFont="1" applyBorder="1"/>
    <xf numFmtId="165" fontId="1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3" fontId="0" fillId="0" borderId="0" xfId="0" applyNumberFormat="1"/>
    <xf numFmtId="0" fontId="5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left"/>
    </xf>
    <xf numFmtId="166" fontId="0" fillId="0" borderId="0" xfId="0" applyNumberFormat="1" applyBorder="1" applyAlignment="1">
      <alignment horizontal="center"/>
    </xf>
    <xf numFmtId="3" fontId="0" fillId="0" borderId="0" xfId="0" applyNumberFormat="1" applyBorder="1"/>
    <xf numFmtId="0" fontId="8" fillId="0" borderId="7" xfId="0" applyFont="1" applyBorder="1" applyAlignment="1">
      <alignment horizontal="center"/>
    </xf>
    <xf numFmtId="3" fontId="8" fillId="0" borderId="7" xfId="1" applyNumberFormat="1" applyFont="1" applyBorder="1" applyAlignment="1">
      <alignment horizontal="center"/>
    </xf>
    <xf numFmtId="0" fontId="9" fillId="0" borderId="0" xfId="0" applyFont="1"/>
    <xf numFmtId="0" fontId="8" fillId="0" borderId="5" xfId="0" applyFont="1" applyBorder="1" applyAlignment="1">
      <alignment horizontal="center"/>
    </xf>
    <xf numFmtId="3" fontId="8" fillId="0" borderId="5" xfId="1" applyNumberFormat="1" applyFont="1" applyBorder="1" applyAlignment="1">
      <alignment horizontal="center"/>
    </xf>
    <xf numFmtId="165" fontId="3" fillId="2" borderId="3" xfId="1" applyNumberFormat="1" applyFont="1" applyFill="1" applyBorder="1" applyAlignment="1">
      <alignment horizontal="center"/>
    </xf>
    <xf numFmtId="165" fontId="3" fillId="2" borderId="4" xfId="1" applyNumberFormat="1" applyFont="1" applyFill="1" applyBorder="1" applyAlignment="1">
      <alignment horizontal="center"/>
    </xf>
    <xf numFmtId="0" fontId="2" fillId="0" borderId="12" xfId="0" applyNumberFormat="1" applyFont="1" applyFill="1" applyBorder="1" applyAlignment="1" applyProtection="1">
      <alignment horizontal="center" wrapText="1"/>
    </xf>
    <xf numFmtId="0" fontId="10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0" xfId="0" applyFont="1"/>
    <xf numFmtId="0" fontId="1" fillId="2" borderId="0" xfId="0" applyFont="1" applyFill="1" applyBorder="1" applyAlignment="1">
      <alignment horizontal="center"/>
    </xf>
    <xf numFmtId="165" fontId="3" fillId="2" borderId="0" xfId="1" applyNumberFormat="1" applyFont="1" applyFill="1" applyBorder="1" applyAlignment="1">
      <alignment horizontal="center"/>
    </xf>
    <xf numFmtId="165" fontId="2" fillId="2" borderId="0" xfId="1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15" fillId="0" borderId="0" xfId="0" applyFont="1"/>
    <xf numFmtId="0" fontId="11" fillId="0" borderId="0" xfId="0" applyFont="1" applyBorder="1" applyAlignment="1">
      <alignment horizontal="center"/>
    </xf>
    <xf numFmtId="0" fontId="2" fillId="0" borderId="13" xfId="0" applyNumberFormat="1" applyFont="1" applyFill="1" applyBorder="1" applyAlignment="1" applyProtection="1">
      <alignment horizontal="center" wrapText="1"/>
    </xf>
    <xf numFmtId="0" fontId="16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14" xfId="0" applyNumberFormat="1" applyFont="1" applyFill="1" applyBorder="1" applyAlignment="1" applyProtection="1">
      <alignment horizontal="center" wrapText="1"/>
    </xf>
    <xf numFmtId="0" fontId="1" fillId="0" borderId="14" xfId="0" applyFont="1" applyBorder="1" applyAlignment="1">
      <alignment horizontal="center"/>
    </xf>
    <xf numFmtId="0" fontId="2" fillId="0" borderId="16" xfId="0" applyNumberFormat="1" applyFont="1" applyFill="1" applyBorder="1" applyAlignment="1" applyProtection="1"/>
    <xf numFmtId="0" fontId="2" fillId="0" borderId="17" xfId="0" applyNumberFormat="1" applyFont="1" applyFill="1" applyBorder="1" applyAlignment="1" applyProtection="1"/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21" xfId="0" applyNumberFormat="1" applyFont="1" applyFill="1" applyBorder="1" applyAlignment="1" applyProtection="1"/>
    <xf numFmtId="0" fontId="11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/>
    <xf numFmtId="0" fontId="18" fillId="0" borderId="0" xfId="0" applyFont="1"/>
    <xf numFmtId="0" fontId="5" fillId="0" borderId="0" xfId="0" applyFont="1" applyAlignment="1">
      <alignment horizontal="center"/>
    </xf>
    <xf numFmtId="0" fontId="1" fillId="0" borderId="22" xfId="0" applyFont="1" applyBorder="1" applyAlignment="1">
      <alignment horizontal="center"/>
    </xf>
    <xf numFmtId="0" fontId="2" fillId="0" borderId="23" xfId="0" applyNumberFormat="1" applyFont="1" applyFill="1" applyBorder="1" applyAlignment="1" applyProtection="1"/>
    <xf numFmtId="0" fontId="2" fillId="0" borderId="24" xfId="0" applyNumberFormat="1" applyFont="1" applyFill="1" applyBorder="1" applyAlignment="1" applyProtection="1"/>
    <xf numFmtId="0" fontId="2" fillId="0" borderId="22" xfId="0" applyNumberFormat="1" applyFont="1" applyFill="1" applyBorder="1" applyAlignment="1" applyProtection="1">
      <alignment horizontal="center" wrapText="1"/>
    </xf>
    <xf numFmtId="2" fontId="2" fillId="0" borderId="22" xfId="0" applyNumberFormat="1" applyFont="1" applyFill="1" applyBorder="1" applyAlignment="1" applyProtection="1">
      <alignment horizontal="center" wrapText="1"/>
    </xf>
    <xf numFmtId="167" fontId="20" fillId="0" borderId="13" xfId="1" applyNumberFormat="1" applyFont="1" applyFill="1" applyBorder="1" applyAlignment="1" applyProtection="1">
      <alignment horizontal="center" wrapText="1"/>
    </xf>
    <xf numFmtId="167" fontId="2" fillId="0" borderId="13" xfId="1" applyNumberFormat="1" applyFont="1" applyFill="1" applyBorder="1" applyAlignment="1" applyProtection="1">
      <alignment horizontal="center" wrapText="1"/>
    </xf>
    <xf numFmtId="0" fontId="1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7" fontId="20" fillId="0" borderId="0" xfId="1" applyNumberFormat="1" applyFont="1" applyFill="1" applyBorder="1" applyAlignment="1" applyProtection="1">
      <alignment horizontal="center" wrapText="1"/>
    </xf>
    <xf numFmtId="0" fontId="1" fillId="0" borderId="28" xfId="0" applyFont="1" applyBorder="1" applyAlignment="1">
      <alignment horizontal="center"/>
    </xf>
    <xf numFmtId="0" fontId="21" fillId="0" borderId="13" xfId="0" applyFont="1" applyBorder="1" applyAlignment="1">
      <alignment horizontal="center" vertical="center"/>
    </xf>
    <xf numFmtId="167" fontId="20" fillId="0" borderId="29" xfId="1" applyNumberFormat="1" applyFont="1" applyFill="1" applyBorder="1" applyAlignment="1" applyProtection="1">
      <alignment horizontal="center" wrapText="1"/>
    </xf>
    <xf numFmtId="0" fontId="1" fillId="2" borderId="0" xfId="0" applyFont="1" applyFill="1"/>
    <xf numFmtId="2" fontId="1" fillId="0" borderId="0" xfId="0" applyNumberFormat="1" applyFont="1" applyAlignment="1">
      <alignment horizontal="center"/>
    </xf>
    <xf numFmtId="167" fontId="1" fillId="0" borderId="0" xfId="1" applyNumberFormat="1" applyFont="1" applyAlignment="1">
      <alignment horizontal="center"/>
    </xf>
    <xf numFmtId="0" fontId="21" fillId="0" borderId="0" xfId="0" applyFont="1"/>
    <xf numFmtId="0" fontId="2" fillId="0" borderId="22" xfId="0" applyNumberFormat="1" applyFont="1" applyFill="1" applyBorder="1" applyAlignment="1" applyProtection="1">
      <alignment wrapText="1"/>
    </xf>
    <xf numFmtId="0" fontId="1" fillId="0" borderId="30" xfId="0" applyFont="1" applyBorder="1" applyAlignment="1">
      <alignment horizontal="center"/>
    </xf>
    <xf numFmtId="0" fontId="2" fillId="0" borderId="30" xfId="0" applyNumberFormat="1" applyFont="1" applyFill="1" applyBorder="1" applyAlignment="1" applyProtection="1">
      <alignment horizontal="center" wrapText="1"/>
    </xf>
    <xf numFmtId="0" fontId="1" fillId="0" borderId="35" xfId="0" applyFont="1" applyBorder="1" applyAlignment="1">
      <alignment horizontal="center"/>
    </xf>
    <xf numFmtId="0" fontId="2" fillId="0" borderId="36" xfId="0" applyNumberFormat="1" applyFont="1" applyFill="1" applyBorder="1" applyAlignment="1" applyProtection="1"/>
    <xf numFmtId="0" fontId="2" fillId="0" borderId="37" xfId="0" applyNumberFormat="1" applyFont="1" applyFill="1" applyBorder="1" applyAlignment="1" applyProtection="1"/>
    <xf numFmtId="0" fontId="2" fillId="0" borderId="35" xfId="0" applyNumberFormat="1" applyFont="1" applyFill="1" applyBorder="1" applyAlignment="1" applyProtection="1">
      <alignment wrapText="1"/>
    </xf>
    <xf numFmtId="0" fontId="2" fillId="0" borderId="35" xfId="0" applyNumberFormat="1" applyFont="1" applyFill="1" applyBorder="1" applyAlignment="1" applyProtection="1">
      <alignment horizontal="center" wrapText="1"/>
    </xf>
    <xf numFmtId="0" fontId="1" fillId="0" borderId="22" xfId="0" applyFont="1" applyBorder="1"/>
    <xf numFmtId="167" fontId="20" fillId="0" borderId="42" xfId="1" applyNumberFormat="1" applyFont="1" applyFill="1" applyBorder="1" applyAlignment="1" applyProtection="1">
      <alignment horizontal="center" wrapText="1"/>
    </xf>
    <xf numFmtId="0" fontId="3" fillId="0" borderId="42" xfId="0" applyFont="1" applyBorder="1" applyAlignment="1">
      <alignment horizontal="center"/>
    </xf>
    <xf numFmtId="0" fontId="1" fillId="0" borderId="42" xfId="0" applyFont="1" applyBorder="1" applyAlignment="1">
      <alignment horizontal="center"/>
    </xf>
    <xf numFmtId="0" fontId="1" fillId="0" borderId="39" xfId="0" applyFont="1" applyBorder="1"/>
    <xf numFmtId="0" fontId="2" fillId="0" borderId="42" xfId="0" applyNumberFormat="1" applyFont="1" applyFill="1" applyBorder="1" applyAlignment="1" applyProtection="1">
      <alignment horizontal="center" wrapText="1"/>
    </xf>
    <xf numFmtId="0" fontId="22" fillId="0" borderId="43" xfId="0" applyNumberFormat="1" applyFont="1" applyFill="1" applyBorder="1" applyAlignment="1" applyProtection="1">
      <alignment horizontal="center" vertical="center" wrapText="1"/>
    </xf>
    <xf numFmtId="0" fontId="22" fillId="0" borderId="45" xfId="0" applyNumberFormat="1" applyFont="1" applyFill="1" applyBorder="1" applyAlignment="1" applyProtection="1">
      <alignment horizontal="center" vertical="center" wrapText="1"/>
    </xf>
    <xf numFmtId="2" fontId="22" fillId="0" borderId="45" xfId="0" applyNumberFormat="1" applyFont="1" applyFill="1" applyBorder="1" applyAlignment="1" applyProtection="1">
      <alignment horizontal="center" vertical="center" wrapText="1"/>
    </xf>
    <xf numFmtId="167" fontId="22" fillId="0" borderId="46" xfId="1" applyNumberFormat="1" applyFont="1" applyFill="1" applyBorder="1" applyAlignment="1" applyProtection="1">
      <alignment horizontal="center" vertical="center" wrapText="1"/>
    </xf>
    <xf numFmtId="167" fontId="22" fillId="0" borderId="47" xfId="1" applyNumberFormat="1" applyFont="1" applyFill="1" applyBorder="1" applyAlignment="1" applyProtection="1">
      <alignment horizontal="center" vertical="center" wrapText="1"/>
    </xf>
    <xf numFmtId="167" fontId="22" fillId="0" borderId="48" xfId="1" applyNumberFormat="1" applyFont="1" applyFill="1" applyBorder="1" applyAlignment="1" applyProtection="1">
      <alignment horizontal="center" vertical="center" wrapText="1"/>
    </xf>
    <xf numFmtId="0" fontId="21" fillId="0" borderId="49" xfId="0" applyFont="1" applyBorder="1" applyAlignment="1">
      <alignment horizontal="center" vertical="center"/>
    </xf>
    <xf numFmtId="0" fontId="21" fillId="0" borderId="45" xfId="0" applyFont="1" applyBorder="1" applyAlignment="1">
      <alignment horizontal="center" vertical="center"/>
    </xf>
    <xf numFmtId="0" fontId="22" fillId="0" borderId="46" xfId="0" applyNumberFormat="1" applyFont="1" applyFill="1" applyBorder="1" applyAlignment="1" applyProtection="1">
      <alignment horizontal="center" vertical="center" wrapText="1"/>
    </xf>
    <xf numFmtId="0" fontId="1" fillId="0" borderId="5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2" fontId="2" fillId="0" borderId="30" xfId="0" applyNumberFormat="1" applyFont="1" applyFill="1" applyBorder="1" applyAlignment="1" applyProtection="1">
      <alignment horizontal="center" wrapText="1"/>
    </xf>
    <xf numFmtId="0" fontId="2" fillId="0" borderId="30" xfId="0" applyNumberFormat="1" applyFont="1" applyFill="1" applyBorder="1" applyAlignment="1" applyProtection="1">
      <alignment wrapText="1"/>
    </xf>
    <xf numFmtId="0" fontId="2" fillId="0" borderId="38" xfId="0" applyNumberFormat="1" applyFont="1" applyFill="1" applyBorder="1" applyAlignment="1" applyProtection="1"/>
    <xf numFmtId="0" fontId="2" fillId="0" borderId="31" xfId="0" applyNumberFormat="1" applyFont="1" applyFill="1" applyBorder="1" applyAlignment="1" applyProtection="1"/>
    <xf numFmtId="0" fontId="2" fillId="0" borderId="30" xfId="0" applyNumberFormat="1" applyFont="1" applyFill="1" applyBorder="1" applyAlignment="1" applyProtection="1"/>
    <xf numFmtId="0" fontId="2" fillId="0" borderId="45" xfId="0" applyNumberFormat="1" applyFont="1" applyFill="1" applyBorder="1" applyAlignment="1" applyProtection="1">
      <alignment wrapText="1"/>
    </xf>
    <xf numFmtId="167" fontId="2" fillId="0" borderId="41" xfId="1" applyNumberFormat="1" applyFont="1" applyFill="1" applyBorder="1" applyAlignment="1" applyProtection="1">
      <alignment wrapText="1"/>
    </xf>
    <xf numFmtId="167" fontId="2" fillId="0" borderId="50" xfId="1" applyNumberFormat="1" applyFont="1" applyFill="1" applyBorder="1" applyAlignment="1" applyProtection="1">
      <alignment wrapText="1"/>
    </xf>
    <xf numFmtId="0" fontId="24" fillId="0" borderId="22" xfId="0" applyNumberFormat="1" applyFont="1" applyFill="1" applyBorder="1" applyAlignment="1" applyProtection="1"/>
    <xf numFmtId="0" fontId="8" fillId="0" borderId="56" xfId="0" applyFont="1" applyBorder="1" applyAlignment="1">
      <alignment horizontal="center"/>
    </xf>
    <xf numFmtId="3" fontId="8" fillId="0" borderId="56" xfId="1" applyNumberFormat="1" applyFont="1" applyBorder="1" applyAlignment="1">
      <alignment horizontal="center"/>
    </xf>
    <xf numFmtId="0" fontId="2" fillId="0" borderId="45" xfId="0" applyNumberFormat="1" applyFont="1" applyFill="1" applyBorder="1" applyAlignment="1" applyProtection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3" fillId="0" borderId="14" xfId="0" applyNumberFormat="1" applyFont="1" applyFill="1" applyBorder="1" applyAlignment="1" applyProtection="1"/>
    <xf numFmtId="0" fontId="23" fillId="0" borderId="17" xfId="0" applyNumberFormat="1" applyFont="1" applyFill="1" applyBorder="1" applyAlignment="1" applyProtection="1"/>
    <xf numFmtId="2" fontId="23" fillId="0" borderId="14" xfId="0" applyNumberFormat="1" applyFont="1" applyFill="1" applyBorder="1" applyAlignment="1" applyProtection="1">
      <alignment horizontal="center" wrapText="1"/>
    </xf>
    <xf numFmtId="0" fontId="21" fillId="0" borderId="17" xfId="0" applyFont="1" applyBorder="1" applyAlignment="1">
      <alignment horizontal="center"/>
    </xf>
    <xf numFmtId="0" fontId="23" fillId="0" borderId="14" xfId="0" applyNumberFormat="1" applyFont="1" applyFill="1" applyBorder="1" applyAlignment="1" applyProtection="1">
      <alignment horizontal="center" wrapText="1"/>
    </xf>
    <xf numFmtId="167" fontId="23" fillId="0" borderId="14" xfId="1" applyNumberFormat="1" applyFont="1" applyFill="1" applyBorder="1" applyAlignment="1" applyProtection="1">
      <alignment horizontal="center" wrapText="1"/>
    </xf>
    <xf numFmtId="167" fontId="23" fillId="0" borderId="65" xfId="1" applyNumberFormat="1" applyFont="1" applyFill="1" applyBorder="1" applyAlignment="1" applyProtection="1">
      <alignment horizontal="center" wrapText="1"/>
    </xf>
    <xf numFmtId="167" fontId="22" fillId="0" borderId="49" xfId="1" applyNumberFormat="1" applyFont="1" applyFill="1" applyBorder="1" applyAlignment="1" applyProtection="1">
      <alignment horizontal="center" wrapText="1"/>
    </xf>
    <xf numFmtId="168" fontId="22" fillId="0" borderId="67" xfId="1" applyNumberFormat="1" applyFont="1" applyFill="1" applyBorder="1" applyAlignment="1" applyProtection="1">
      <alignment horizontal="center" wrapText="1"/>
    </xf>
    <xf numFmtId="0" fontId="11" fillId="0" borderId="0" xfId="0" applyFont="1" applyBorder="1" applyAlignment="1">
      <alignment horizontal="center"/>
    </xf>
    <xf numFmtId="0" fontId="23" fillId="0" borderId="70" xfId="0" applyNumberFormat="1" applyFont="1" applyFill="1" applyBorder="1" applyAlignment="1" applyProtection="1"/>
    <xf numFmtId="0" fontId="25" fillId="0" borderId="0" xfId="0" applyFont="1"/>
    <xf numFmtId="0" fontId="25" fillId="0" borderId="22" xfId="0" applyFont="1" applyBorder="1" applyAlignment="1">
      <alignment horizontal="center"/>
    </xf>
    <xf numFmtId="0" fontId="24" fillId="0" borderId="22" xfId="0" applyNumberFormat="1" applyFont="1" applyFill="1" applyBorder="1" applyAlignment="1" applyProtection="1">
      <alignment wrapText="1"/>
    </xf>
    <xf numFmtId="167" fontId="22" fillId="0" borderId="0" xfId="1" applyNumberFormat="1" applyFont="1" applyFill="1" applyBorder="1" applyAlignment="1" applyProtection="1">
      <alignment horizontal="center" wrapText="1"/>
    </xf>
    <xf numFmtId="0" fontId="25" fillId="0" borderId="0" xfId="0" applyFont="1" applyAlignment="1">
      <alignment horizontal="center"/>
    </xf>
    <xf numFmtId="0" fontId="1" fillId="0" borderId="71" xfId="0" applyFont="1" applyBorder="1" applyAlignment="1">
      <alignment horizontal="center"/>
    </xf>
    <xf numFmtId="0" fontId="2" fillId="0" borderId="14" xfId="0" applyNumberFormat="1" applyFont="1" applyFill="1" applyBorder="1" applyAlignment="1" applyProtection="1"/>
    <xf numFmtId="2" fontId="2" fillId="0" borderId="14" xfId="0" applyNumberFormat="1" applyFont="1" applyFill="1" applyBorder="1" applyAlignment="1" applyProtection="1">
      <alignment horizontal="center" wrapText="1"/>
    </xf>
    <xf numFmtId="1" fontId="2" fillId="0" borderId="14" xfId="0" applyNumberFormat="1" applyFont="1" applyFill="1" applyBorder="1" applyAlignment="1" applyProtection="1">
      <alignment horizontal="center" wrapText="1"/>
    </xf>
    <xf numFmtId="0" fontId="1" fillId="0" borderId="17" xfId="0" applyFont="1" applyBorder="1" applyAlignment="1">
      <alignment horizontal="center"/>
    </xf>
    <xf numFmtId="167" fontId="2" fillId="0" borderId="62" xfId="1" applyNumberFormat="1" applyFont="1" applyFill="1" applyBorder="1" applyAlignment="1" applyProtection="1">
      <alignment horizontal="center" wrapText="1"/>
    </xf>
    <xf numFmtId="168" fontId="2" fillId="0" borderId="17" xfId="1" applyNumberFormat="1" applyFont="1" applyFill="1" applyBorder="1" applyAlignment="1" applyProtection="1">
      <alignment horizontal="center" wrapText="1"/>
    </xf>
    <xf numFmtId="0" fontId="3" fillId="0" borderId="17" xfId="0" applyFont="1" applyBorder="1" applyAlignment="1">
      <alignment horizontal="center"/>
    </xf>
    <xf numFmtId="0" fontId="1" fillId="0" borderId="72" xfId="0" applyFont="1" applyBorder="1" applyAlignment="1">
      <alignment horizontal="center"/>
    </xf>
    <xf numFmtId="167" fontId="2" fillId="0" borderId="14" xfId="1" applyNumberFormat="1" applyFont="1" applyFill="1" applyBorder="1" applyAlignment="1" applyProtection="1">
      <alignment horizontal="center" wrapText="1"/>
    </xf>
    <xf numFmtId="0" fontId="2" fillId="0" borderId="62" xfId="0" applyNumberFormat="1" applyFont="1" applyFill="1" applyBorder="1" applyAlignment="1" applyProtection="1"/>
    <xf numFmtId="0" fontId="2" fillId="0" borderId="63" xfId="0" applyNumberFormat="1" applyFont="1" applyFill="1" applyBorder="1" applyAlignment="1" applyProtection="1"/>
    <xf numFmtId="0" fontId="2" fillId="0" borderId="64" xfId="0" applyNumberFormat="1" applyFont="1" applyFill="1" applyBorder="1" applyAlignment="1" applyProtection="1"/>
    <xf numFmtId="0" fontId="2" fillId="0" borderId="62" xfId="0" applyNumberFormat="1" applyFont="1" applyFill="1" applyBorder="1" applyAlignment="1" applyProtection="1">
      <alignment horizontal="center" wrapText="1"/>
    </xf>
    <xf numFmtId="2" fontId="2" fillId="0" borderId="62" xfId="0" applyNumberFormat="1" applyFont="1" applyFill="1" applyBorder="1" applyAlignment="1" applyProtection="1">
      <alignment horizontal="center" wrapText="1"/>
    </xf>
    <xf numFmtId="1" fontId="2" fillId="0" borderId="62" xfId="0" applyNumberFormat="1" applyFont="1" applyFill="1" applyBorder="1" applyAlignment="1" applyProtection="1">
      <alignment horizontal="center" wrapText="1"/>
    </xf>
    <xf numFmtId="0" fontId="1" fillId="0" borderId="64" xfId="0" applyFont="1" applyBorder="1" applyAlignment="1">
      <alignment horizontal="center"/>
    </xf>
    <xf numFmtId="168" fontId="2" fillId="0" borderId="64" xfId="1" applyNumberFormat="1" applyFont="1" applyFill="1" applyBorder="1" applyAlignment="1" applyProtection="1">
      <alignment horizontal="center" wrapText="1"/>
    </xf>
    <xf numFmtId="0" fontId="3" fillId="0" borderId="64" xfId="0" applyFont="1" applyBorder="1" applyAlignment="1">
      <alignment horizontal="center"/>
    </xf>
    <xf numFmtId="0" fontId="2" fillId="2" borderId="16" xfId="0" applyNumberFormat="1" applyFont="1" applyFill="1" applyBorder="1" applyAlignment="1" applyProtection="1"/>
    <xf numFmtId="0" fontId="2" fillId="2" borderId="17" xfId="0" applyNumberFormat="1" applyFont="1" applyFill="1" applyBorder="1" applyAlignment="1" applyProtection="1"/>
    <xf numFmtId="0" fontId="2" fillId="2" borderId="14" xfId="0" applyNumberFormat="1" applyFont="1" applyFill="1" applyBorder="1" applyAlignment="1" applyProtection="1">
      <alignment horizontal="center" wrapText="1"/>
    </xf>
    <xf numFmtId="2" fontId="2" fillId="2" borderId="14" xfId="0" applyNumberFormat="1" applyFont="1" applyFill="1" applyBorder="1" applyAlignment="1" applyProtection="1">
      <alignment horizontal="center" wrapText="1"/>
    </xf>
    <xf numFmtId="1" fontId="2" fillId="2" borderId="14" xfId="0" applyNumberFormat="1" applyFont="1" applyFill="1" applyBorder="1" applyAlignment="1" applyProtection="1">
      <alignment horizontal="center" wrapText="1"/>
    </xf>
    <xf numFmtId="0" fontId="3" fillId="2" borderId="17" xfId="0" applyFont="1" applyFill="1" applyBorder="1" applyAlignment="1">
      <alignment horizontal="center"/>
    </xf>
    <xf numFmtId="167" fontId="2" fillId="0" borderId="65" xfId="1" applyNumberFormat="1" applyFont="1" applyFill="1" applyBorder="1" applyAlignment="1" applyProtection="1">
      <alignment horizontal="center" wrapText="1"/>
    </xf>
    <xf numFmtId="168" fontId="2" fillId="0" borderId="66" xfId="1" applyNumberFormat="1" applyFont="1" applyFill="1" applyBorder="1" applyAlignment="1" applyProtection="1">
      <alignment horizontal="center" wrapText="1"/>
    </xf>
    <xf numFmtId="0" fontId="1" fillId="0" borderId="73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167" fontId="20" fillId="0" borderId="49" xfId="1" applyNumberFormat="1" applyFont="1" applyFill="1" applyBorder="1" applyAlignment="1" applyProtection="1">
      <alignment horizontal="center" wrapText="1"/>
    </xf>
    <xf numFmtId="168" fontId="20" fillId="0" borderId="67" xfId="1" applyNumberFormat="1" applyFont="1" applyFill="1" applyBorder="1" applyAlignment="1" applyProtection="1">
      <alignment horizontal="center" wrapText="1"/>
    </xf>
    <xf numFmtId="0" fontId="26" fillId="0" borderId="7" xfId="0" applyFont="1" applyBorder="1" applyAlignment="1">
      <alignment horizontal="center"/>
    </xf>
    <xf numFmtId="3" fontId="26" fillId="0" borderId="7" xfId="1" applyNumberFormat="1" applyFont="1" applyBorder="1" applyAlignment="1">
      <alignment horizontal="center"/>
    </xf>
    <xf numFmtId="0" fontId="27" fillId="0" borderId="0" xfId="0" applyFont="1"/>
    <xf numFmtId="0" fontId="26" fillId="0" borderId="5" xfId="0" applyFont="1" applyBorder="1" applyAlignment="1">
      <alignment horizontal="center"/>
    </xf>
    <xf numFmtId="3" fontId="26" fillId="0" borderId="5" xfId="1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3" fontId="17" fillId="0" borderId="7" xfId="1" applyNumberFormat="1" applyFont="1" applyBorder="1" applyAlignment="1">
      <alignment horizontal="center"/>
    </xf>
    <xf numFmtId="0" fontId="28" fillId="0" borderId="0" xfId="0" applyFont="1"/>
    <xf numFmtId="0" fontId="17" fillId="0" borderId="5" xfId="0" applyFont="1" applyBorder="1" applyAlignment="1">
      <alignment horizontal="center"/>
    </xf>
    <xf numFmtId="3" fontId="17" fillId="0" borderId="5" xfId="1" applyNumberFormat="1" applyFont="1" applyBorder="1" applyAlignment="1">
      <alignment horizontal="center"/>
    </xf>
    <xf numFmtId="0" fontId="13" fillId="0" borderId="0" xfId="0" applyFont="1"/>
    <xf numFmtId="0" fontId="0" fillId="0" borderId="0" xfId="0" applyFont="1"/>
    <xf numFmtId="0" fontId="1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3" fontId="13" fillId="0" borderId="0" xfId="0" applyNumberFormat="1" applyFont="1"/>
    <xf numFmtId="0" fontId="3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3" fontId="0" fillId="0" borderId="0" xfId="0" applyNumberFormat="1" applyFont="1"/>
    <xf numFmtId="0" fontId="29" fillId="0" borderId="0" xfId="0" applyFont="1" applyAlignment="1">
      <alignment horizontal="center"/>
    </xf>
    <xf numFmtId="0" fontId="3" fillId="0" borderId="66" xfId="0" applyFont="1" applyBorder="1" applyAlignment="1">
      <alignment horizontal="center"/>
    </xf>
    <xf numFmtId="168" fontId="20" fillId="0" borderId="61" xfId="1" applyNumberFormat="1" applyFont="1" applyFill="1" applyBorder="1" applyAlignment="1" applyProtection="1">
      <alignment horizontal="center" wrapText="1"/>
    </xf>
    <xf numFmtId="0" fontId="3" fillId="0" borderId="67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2" fontId="2" fillId="0" borderId="17" xfId="0" applyNumberFormat="1" applyFont="1" applyFill="1" applyBorder="1" applyAlignment="1" applyProtection="1">
      <alignment horizontal="center" wrapText="1"/>
    </xf>
    <xf numFmtId="2" fontId="2" fillId="0" borderId="54" xfId="0" applyNumberFormat="1" applyFont="1" applyFill="1" applyBorder="1" applyAlignment="1" applyProtection="1">
      <alignment horizontal="center" wrapText="1"/>
    </xf>
    <xf numFmtId="0" fontId="1" fillId="0" borderId="62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65" xfId="0" applyFont="1" applyBorder="1" applyAlignment="1">
      <alignment horizontal="center"/>
    </xf>
    <xf numFmtId="0" fontId="2" fillId="0" borderId="75" xfId="0" applyNumberFormat="1" applyFont="1" applyFill="1" applyBorder="1" applyAlignment="1" applyProtection="1"/>
    <xf numFmtId="0" fontId="2" fillId="0" borderId="66" xfId="0" applyNumberFormat="1" applyFont="1" applyFill="1" applyBorder="1" applyAlignment="1" applyProtection="1"/>
    <xf numFmtId="0" fontId="2" fillId="0" borderId="65" xfId="0" applyNumberFormat="1" applyFont="1" applyFill="1" applyBorder="1" applyAlignment="1" applyProtection="1">
      <alignment horizontal="center" wrapText="1"/>
    </xf>
    <xf numFmtId="2" fontId="2" fillId="0" borderId="65" xfId="0" applyNumberFormat="1" applyFont="1" applyFill="1" applyBorder="1" applyAlignment="1" applyProtection="1">
      <alignment horizontal="center" wrapText="1"/>
    </xf>
    <xf numFmtId="1" fontId="2" fillId="0" borderId="65" xfId="0" applyNumberFormat="1" applyFont="1" applyFill="1" applyBorder="1" applyAlignment="1" applyProtection="1">
      <alignment horizontal="center" wrapText="1"/>
    </xf>
    <xf numFmtId="0" fontId="1" fillId="0" borderId="66" xfId="0" applyFont="1" applyBorder="1" applyAlignment="1">
      <alignment horizontal="center"/>
    </xf>
    <xf numFmtId="2" fontId="2" fillId="0" borderId="76" xfId="0" applyNumberFormat="1" applyFont="1" applyFill="1" applyBorder="1" applyAlignment="1" applyProtection="1">
      <alignment horizontal="center" wrapText="1"/>
    </xf>
    <xf numFmtId="2" fontId="2" fillId="0" borderId="15" xfId="0" applyNumberFormat="1" applyFont="1" applyFill="1" applyBorder="1" applyAlignment="1" applyProtection="1">
      <alignment horizontal="center" wrapText="1"/>
    </xf>
    <xf numFmtId="167" fontId="2" fillId="0" borderId="49" xfId="1" applyNumberFormat="1" applyFont="1" applyFill="1" applyBorder="1" applyAlignment="1" applyProtection="1">
      <alignment horizontal="center" wrapText="1"/>
    </xf>
    <xf numFmtId="168" fontId="2" fillId="0" borderId="67" xfId="1" applyNumberFormat="1" applyFont="1" applyFill="1" applyBorder="1" applyAlignment="1" applyProtection="1">
      <alignment horizontal="center" wrapText="1"/>
    </xf>
    <xf numFmtId="167" fontId="20" fillId="0" borderId="53" xfId="1" applyNumberFormat="1" applyFont="1" applyFill="1" applyBorder="1" applyAlignment="1" applyProtection="1">
      <alignment horizontal="center" wrapText="1"/>
    </xf>
    <xf numFmtId="168" fontId="20" fillId="0" borderId="54" xfId="1" applyNumberFormat="1" applyFont="1" applyFill="1" applyBorder="1" applyAlignment="1" applyProtection="1">
      <alignment horizontal="center" wrapText="1"/>
    </xf>
    <xf numFmtId="167" fontId="2" fillId="0" borderId="68" xfId="1" applyNumberFormat="1" applyFont="1" applyFill="1" applyBorder="1" applyAlignment="1" applyProtection="1">
      <alignment horizontal="center" wrapText="1"/>
    </xf>
    <xf numFmtId="168" fontId="2" fillId="0" borderId="70" xfId="1" applyNumberFormat="1" applyFont="1" applyFill="1" applyBorder="1" applyAlignment="1" applyProtection="1">
      <alignment horizontal="center" wrapText="1"/>
    </xf>
    <xf numFmtId="0" fontId="3" fillId="0" borderId="15" xfId="0" applyFont="1" applyBorder="1" applyAlignment="1">
      <alignment horizontal="center"/>
    </xf>
    <xf numFmtId="168" fontId="2" fillId="0" borderId="14" xfId="1" applyNumberFormat="1" applyFont="1" applyFill="1" applyBorder="1" applyAlignment="1" applyProtection="1">
      <alignment horizontal="center" wrapText="1"/>
    </xf>
    <xf numFmtId="1" fontId="2" fillId="0" borderId="18" xfId="0" applyNumberFormat="1" applyFont="1" applyFill="1" applyBorder="1" applyAlignment="1" applyProtection="1">
      <alignment horizontal="center" wrapText="1"/>
    </xf>
    <xf numFmtId="2" fontId="2" fillId="0" borderId="18" xfId="0" applyNumberFormat="1" applyFont="1" applyFill="1" applyBorder="1" applyAlignment="1" applyProtection="1">
      <alignment horizontal="center" wrapText="1"/>
    </xf>
    <xf numFmtId="168" fontId="2" fillId="0" borderId="18" xfId="1" applyNumberFormat="1" applyFont="1" applyFill="1" applyBorder="1" applyAlignment="1" applyProtection="1">
      <alignment horizontal="center" wrapText="1"/>
    </xf>
    <xf numFmtId="0" fontId="1" fillId="0" borderId="83" xfId="0" applyFont="1" applyBorder="1" applyAlignment="1">
      <alignment horizontal="center"/>
    </xf>
    <xf numFmtId="0" fontId="2" fillId="0" borderId="78" xfId="0" applyNumberFormat="1" applyFont="1" applyFill="1" applyBorder="1" applyAlignment="1" applyProtection="1"/>
    <xf numFmtId="0" fontId="2" fillId="0" borderId="79" xfId="0" applyNumberFormat="1" applyFont="1" applyFill="1" applyBorder="1" applyAlignment="1" applyProtection="1"/>
    <xf numFmtId="0" fontId="2" fillId="0" borderId="78" xfId="0" applyNumberFormat="1" applyFont="1" applyFill="1" applyBorder="1" applyAlignment="1" applyProtection="1">
      <alignment horizontal="center" wrapText="1"/>
    </xf>
    <xf numFmtId="2" fontId="2" fillId="0" borderId="78" xfId="0" applyNumberFormat="1" applyFont="1" applyFill="1" applyBorder="1" applyAlignment="1" applyProtection="1">
      <alignment horizontal="center" wrapText="1"/>
    </xf>
    <xf numFmtId="1" fontId="2" fillId="0" borderId="78" xfId="0" applyNumberFormat="1" applyFont="1" applyFill="1" applyBorder="1" applyAlignment="1" applyProtection="1">
      <alignment horizontal="center" wrapText="1"/>
    </xf>
    <xf numFmtId="0" fontId="1" fillId="0" borderId="21" xfId="0" applyFont="1" applyBorder="1" applyAlignment="1">
      <alignment horizontal="center"/>
    </xf>
    <xf numFmtId="167" fontId="2" fillId="0" borderId="78" xfId="1" applyNumberFormat="1" applyFont="1" applyFill="1" applyBorder="1" applyAlignment="1" applyProtection="1">
      <alignment horizontal="center" wrapText="1"/>
    </xf>
    <xf numFmtId="168" fontId="2" fillId="0" borderId="80" xfId="1" applyNumberFormat="1" applyFont="1" applyFill="1" applyBorder="1" applyAlignment="1" applyProtection="1">
      <alignment horizontal="center" wrapText="1"/>
    </xf>
    <xf numFmtId="0" fontId="2" fillId="0" borderId="68" xfId="0" applyNumberFormat="1" applyFont="1" applyFill="1" applyBorder="1" applyAlignment="1" applyProtection="1"/>
    <xf numFmtId="0" fontId="2" fillId="0" borderId="69" xfId="0" applyNumberFormat="1" applyFont="1" applyFill="1" applyBorder="1" applyAlignment="1" applyProtection="1"/>
    <xf numFmtId="0" fontId="2" fillId="0" borderId="70" xfId="0" applyNumberFormat="1" applyFont="1" applyFill="1" applyBorder="1" applyAlignment="1" applyProtection="1"/>
    <xf numFmtId="0" fontId="2" fillId="0" borderId="68" xfId="0" applyNumberFormat="1" applyFont="1" applyFill="1" applyBorder="1" applyAlignment="1" applyProtection="1">
      <alignment horizontal="center" wrapText="1"/>
    </xf>
    <xf numFmtId="2" fontId="2" fillId="0" borderId="68" xfId="0" applyNumberFormat="1" applyFont="1" applyFill="1" applyBorder="1" applyAlignment="1" applyProtection="1">
      <alignment horizontal="center" wrapText="1"/>
    </xf>
    <xf numFmtId="1" fontId="2" fillId="0" borderId="68" xfId="0" applyNumberFormat="1" applyFont="1" applyFill="1" applyBorder="1" applyAlignment="1" applyProtection="1">
      <alignment horizontal="center" wrapText="1"/>
    </xf>
    <xf numFmtId="0" fontId="1" fillId="0" borderId="70" xfId="0" applyFont="1" applyBorder="1" applyAlignment="1">
      <alignment horizontal="center"/>
    </xf>
    <xf numFmtId="2" fontId="2" fillId="0" borderId="81" xfId="0" applyNumberFormat="1" applyFont="1" applyFill="1" applyBorder="1" applyAlignment="1" applyProtection="1">
      <alignment horizontal="center" wrapText="1"/>
    </xf>
    <xf numFmtId="168" fontId="2" fillId="0" borderId="82" xfId="1" applyNumberFormat="1" applyFont="1" applyFill="1" applyBorder="1" applyAlignment="1" applyProtection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22" fillId="0" borderId="43" xfId="0" applyNumberFormat="1" applyFont="1" applyFill="1" applyBorder="1" applyAlignment="1" applyProtection="1">
      <alignment horizontal="center" vertical="center" wrapText="1"/>
    </xf>
    <xf numFmtId="0" fontId="1" fillId="0" borderId="84" xfId="0" applyFont="1" applyBorder="1" applyAlignment="1">
      <alignment horizontal="center"/>
    </xf>
    <xf numFmtId="0" fontId="1" fillId="0" borderId="85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2" fillId="0" borderId="70" xfId="0" applyNumberFormat="1" applyFont="1" applyFill="1" applyBorder="1" applyAlignment="1" applyProtection="1">
      <alignment horizontal="center" wrapText="1"/>
    </xf>
    <xf numFmtId="0" fontId="3" fillId="0" borderId="70" xfId="0" applyFont="1" applyBorder="1" applyAlignment="1">
      <alignment horizontal="center"/>
    </xf>
    <xf numFmtId="0" fontId="1" fillId="0" borderId="87" xfId="0" applyFont="1" applyBorder="1" applyAlignment="1">
      <alignment horizontal="center"/>
    </xf>
    <xf numFmtId="0" fontId="23" fillId="0" borderId="35" xfId="0" applyNumberFormat="1" applyFont="1" applyFill="1" applyBorder="1" applyAlignment="1" applyProtection="1"/>
    <xf numFmtId="0" fontId="15" fillId="0" borderId="22" xfId="0" applyFont="1" applyBorder="1" applyAlignment="1">
      <alignment horizontal="center"/>
    </xf>
    <xf numFmtId="0" fontId="23" fillId="0" borderId="22" xfId="0" applyNumberFormat="1" applyFont="1" applyFill="1" applyBorder="1" applyAlignment="1" applyProtection="1"/>
    <xf numFmtId="0" fontId="23" fillId="0" borderId="23" xfId="0" applyNumberFormat="1" applyFont="1" applyFill="1" applyBorder="1" applyAlignment="1" applyProtection="1"/>
    <xf numFmtId="0" fontId="23" fillId="0" borderId="24" xfId="0" applyNumberFormat="1" applyFont="1" applyFill="1" applyBorder="1" applyAlignment="1" applyProtection="1"/>
    <xf numFmtId="0" fontId="23" fillId="0" borderId="22" xfId="0" applyNumberFormat="1" applyFont="1" applyFill="1" applyBorder="1" applyAlignment="1" applyProtection="1">
      <alignment wrapText="1"/>
    </xf>
    <xf numFmtId="0" fontId="23" fillId="0" borderId="22" xfId="0" applyNumberFormat="1" applyFont="1" applyFill="1" applyBorder="1" applyAlignment="1" applyProtection="1">
      <alignment horizontal="center" wrapText="1"/>
    </xf>
    <xf numFmtId="0" fontId="1" fillId="0" borderId="53" xfId="0" applyFont="1" applyBorder="1" applyAlignment="1">
      <alignment horizontal="center"/>
    </xf>
    <xf numFmtId="167" fontId="2" fillId="0" borderId="53" xfId="1" applyNumberFormat="1" applyFont="1" applyFill="1" applyBorder="1" applyAlignment="1" applyProtection="1">
      <alignment horizontal="center" wrapText="1"/>
    </xf>
    <xf numFmtId="167" fontId="20" fillId="0" borderId="14" xfId="1" applyNumberFormat="1" applyFont="1" applyFill="1" applyBorder="1" applyAlignment="1" applyProtection="1">
      <alignment horizontal="center" wrapText="1"/>
    </xf>
    <xf numFmtId="0" fontId="1" fillId="0" borderId="25" xfId="0" applyFont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167" fontId="20" fillId="0" borderId="58" xfId="1" applyNumberFormat="1" applyFont="1" applyFill="1" applyBorder="1" applyAlignment="1" applyProtection="1">
      <alignment horizontal="center" wrapText="1"/>
    </xf>
    <xf numFmtId="0" fontId="25" fillId="0" borderId="28" xfId="0" applyFont="1" applyBorder="1" applyAlignment="1">
      <alignment horizontal="center"/>
    </xf>
    <xf numFmtId="0" fontId="23" fillId="0" borderId="84" xfId="0" applyNumberFormat="1" applyFont="1" applyFill="1" applyBorder="1" applyAlignment="1" applyProtection="1"/>
    <xf numFmtId="0" fontId="23" fillId="0" borderId="30" xfId="0" applyNumberFormat="1" applyFont="1" applyFill="1" applyBorder="1" applyAlignment="1" applyProtection="1"/>
    <xf numFmtId="0" fontId="2" fillId="0" borderId="84" xfId="0" applyNumberFormat="1" applyFont="1" applyFill="1" applyBorder="1" applyAlignment="1" applyProtection="1">
      <alignment horizontal="center" wrapText="1"/>
    </xf>
    <xf numFmtId="0" fontId="1" fillId="0" borderId="78" xfId="0" applyFont="1" applyBorder="1" applyAlignment="1">
      <alignment horizontal="center"/>
    </xf>
    <xf numFmtId="167" fontId="2" fillId="0" borderId="77" xfId="1" applyNumberFormat="1" applyFont="1" applyFill="1" applyBorder="1" applyAlignment="1" applyProtection="1">
      <alignment horizontal="center" wrapText="1"/>
    </xf>
    <xf numFmtId="0" fontId="8" fillId="0" borderId="89" xfId="0" applyFont="1" applyBorder="1" applyAlignment="1">
      <alignment horizontal="center"/>
    </xf>
    <xf numFmtId="3" fontId="8" fillId="0" borderId="89" xfId="1" applyNumberFormat="1" applyFont="1" applyBorder="1" applyAlignment="1">
      <alignment horizontal="center"/>
    </xf>
    <xf numFmtId="0" fontId="23" fillId="0" borderId="95" xfId="0" applyNumberFormat="1" applyFont="1" applyFill="1" applyBorder="1" applyAlignment="1" applyProtection="1"/>
    <xf numFmtId="0" fontId="23" fillId="0" borderId="95" xfId="0" applyNumberFormat="1" applyFont="1" applyFill="1" applyBorder="1" applyAlignment="1" applyProtection="1">
      <alignment horizontal="center" wrapText="1"/>
    </xf>
    <xf numFmtId="0" fontId="1" fillId="0" borderId="88" xfId="0" applyFont="1" applyBorder="1" applyAlignment="1">
      <alignment horizontal="center"/>
    </xf>
    <xf numFmtId="0" fontId="2" fillId="0" borderId="91" xfId="0" applyNumberFormat="1" applyFont="1" applyFill="1" applyBorder="1" applyAlignment="1" applyProtection="1"/>
    <xf numFmtId="0" fontId="2" fillId="0" borderId="92" xfId="0" applyNumberFormat="1" applyFont="1" applyFill="1" applyBorder="1" applyAlignment="1" applyProtection="1"/>
    <xf numFmtId="0" fontId="2" fillId="0" borderId="93" xfId="0" applyNumberFormat="1" applyFont="1" applyFill="1" applyBorder="1" applyAlignment="1" applyProtection="1"/>
    <xf numFmtId="2" fontId="2" fillId="0" borderId="91" xfId="0" applyNumberFormat="1" applyFont="1" applyFill="1" applyBorder="1" applyAlignment="1" applyProtection="1">
      <alignment horizontal="center" wrapText="1"/>
    </xf>
    <xf numFmtId="0" fontId="2" fillId="0" borderId="91" xfId="0" applyNumberFormat="1" applyFont="1" applyFill="1" applyBorder="1" applyAlignment="1" applyProtection="1">
      <alignment horizontal="center" wrapText="1"/>
    </xf>
    <xf numFmtId="0" fontId="2" fillId="0" borderId="53" xfId="0" applyNumberFormat="1" applyFont="1" applyFill="1" applyBorder="1" applyAlignment="1" applyProtection="1">
      <alignment horizontal="center" vertical="center" wrapText="1"/>
    </xf>
    <xf numFmtId="0" fontId="1" fillId="0" borderId="9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2" fillId="0" borderId="95" xfId="0" applyNumberFormat="1" applyFont="1" applyFill="1" applyBorder="1" applyAlignment="1" applyProtection="1"/>
    <xf numFmtId="0" fontId="2" fillId="0" borderId="96" xfId="0" applyNumberFormat="1" applyFont="1" applyFill="1" applyBorder="1" applyAlignment="1" applyProtection="1"/>
    <xf numFmtId="0" fontId="2" fillId="0" borderId="97" xfId="0" applyNumberFormat="1" applyFont="1" applyFill="1" applyBorder="1" applyAlignment="1" applyProtection="1"/>
    <xf numFmtId="0" fontId="2" fillId="0" borderId="95" xfId="0" applyNumberFormat="1" applyFont="1" applyFill="1" applyBorder="1" applyAlignment="1" applyProtection="1">
      <alignment wrapText="1"/>
    </xf>
    <xf numFmtId="0" fontId="2" fillId="0" borderId="95" xfId="0" applyNumberFormat="1" applyFont="1" applyFill="1" applyBorder="1" applyAlignment="1" applyProtection="1">
      <alignment horizontal="center" wrapText="1"/>
    </xf>
    <xf numFmtId="0" fontId="2" fillId="0" borderId="98" xfId="0" applyNumberFormat="1" applyFont="1" applyFill="1" applyBorder="1" applyAlignment="1" applyProtection="1">
      <alignment horizontal="center" vertical="center" wrapText="1"/>
    </xf>
    <xf numFmtId="0" fontId="1" fillId="0" borderId="99" xfId="0" applyFont="1" applyBorder="1" applyAlignment="1">
      <alignment horizontal="center"/>
    </xf>
    <xf numFmtId="0" fontId="2" fillId="0" borderId="95" xfId="0" applyNumberFormat="1" applyFont="1" applyFill="1" applyBorder="1" applyAlignment="1" applyProtection="1">
      <alignment horizontal="center" vertical="center" wrapText="1"/>
    </xf>
    <xf numFmtId="2" fontId="2" fillId="0" borderId="95" xfId="0" applyNumberFormat="1" applyFont="1" applyFill="1" applyBorder="1" applyAlignment="1" applyProtection="1">
      <alignment horizontal="center" wrapText="1"/>
    </xf>
    <xf numFmtId="0" fontId="1" fillId="0" borderId="95" xfId="0" applyFont="1" applyBorder="1" applyAlignment="1">
      <alignment horizontal="center"/>
    </xf>
    <xf numFmtId="0" fontId="1" fillId="0" borderId="100" xfId="0" applyFont="1" applyBorder="1" applyAlignment="1">
      <alignment horizontal="center"/>
    </xf>
    <xf numFmtId="167" fontId="20" fillId="0" borderId="45" xfId="1" applyNumberFormat="1" applyFont="1" applyFill="1" applyBorder="1" applyAlignment="1" applyProtection="1">
      <alignment horizontal="center" wrapText="1"/>
    </xf>
    <xf numFmtId="0" fontId="1" fillId="0" borderId="46" xfId="0" applyFont="1" applyBorder="1" applyAlignment="1">
      <alignment horizontal="center"/>
    </xf>
    <xf numFmtId="167" fontId="22" fillId="0" borderId="92" xfId="0" applyNumberFormat="1" applyFont="1" applyFill="1" applyBorder="1" applyAlignment="1" applyProtection="1">
      <alignment horizontal="center" vertical="center" wrapText="1"/>
    </xf>
    <xf numFmtId="0" fontId="2" fillId="0" borderId="44" xfId="0" applyNumberFormat="1" applyFont="1" applyFill="1" applyBorder="1" applyAlignment="1" applyProtection="1"/>
    <xf numFmtId="0" fontId="2" fillId="0" borderId="102" xfId="0" applyNumberFormat="1" applyFont="1" applyFill="1" applyBorder="1" applyAlignment="1" applyProtection="1"/>
    <xf numFmtId="0" fontId="2" fillId="0" borderId="45" xfId="0" applyNumberFormat="1" applyFont="1" applyFill="1" applyBorder="1" applyAlignment="1" applyProtection="1">
      <alignment horizontal="center" vertical="center" wrapText="1"/>
    </xf>
    <xf numFmtId="0" fontId="1" fillId="0" borderId="45" xfId="0" applyFont="1" applyBorder="1" applyAlignment="1">
      <alignment horizontal="center"/>
    </xf>
    <xf numFmtId="167" fontId="2" fillId="0" borderId="45" xfId="1" applyNumberFormat="1" applyFont="1" applyFill="1" applyBorder="1" applyAlignment="1" applyProtection="1">
      <alignment horizontal="center" wrapText="1"/>
    </xf>
    <xf numFmtId="167" fontId="20" fillId="0" borderId="92" xfId="0" applyNumberFormat="1" applyFont="1" applyFill="1" applyBorder="1" applyAlignment="1" applyProtection="1">
      <alignment horizontal="center" vertical="center" wrapText="1"/>
    </xf>
    <xf numFmtId="0" fontId="1" fillId="0" borderId="101" xfId="0" applyFont="1" applyBorder="1" applyAlignment="1">
      <alignment horizontal="center" vertical="center"/>
    </xf>
    <xf numFmtId="0" fontId="23" fillId="0" borderId="45" xfId="0" applyNumberFormat="1" applyFont="1" applyFill="1" applyBorder="1" applyAlignment="1" applyProtection="1">
      <alignment vertical="center"/>
    </xf>
    <xf numFmtId="0" fontId="2" fillId="0" borderId="44" xfId="0" applyNumberFormat="1" applyFont="1" applyFill="1" applyBorder="1" applyAlignment="1" applyProtection="1">
      <alignment vertical="center"/>
    </xf>
    <xf numFmtId="0" fontId="2" fillId="0" borderId="102" xfId="0" applyNumberFormat="1" applyFont="1" applyFill="1" applyBorder="1" applyAlignment="1" applyProtection="1">
      <alignment vertical="center"/>
    </xf>
    <xf numFmtId="0" fontId="2" fillId="0" borderId="45" xfId="0" applyNumberFormat="1" applyFont="1" applyFill="1" applyBorder="1" applyAlignment="1" applyProtection="1">
      <alignment vertical="center" wrapText="1"/>
    </xf>
    <xf numFmtId="0" fontId="2" fillId="0" borderId="58" xfId="0" applyNumberFormat="1" applyFont="1" applyFill="1" applyBorder="1" applyAlignment="1" applyProtection="1">
      <alignment horizontal="center" vertical="center" wrapText="1"/>
    </xf>
    <xf numFmtId="0" fontId="1" fillId="0" borderId="45" xfId="0" applyFont="1" applyBorder="1" applyAlignment="1">
      <alignment horizontal="center" vertical="center"/>
    </xf>
    <xf numFmtId="167" fontId="2" fillId="0" borderId="45" xfId="1" applyNumberFormat="1" applyFont="1" applyFill="1" applyBorder="1" applyAlignment="1" applyProtection="1">
      <alignment horizontal="center" vertical="center" wrapText="1"/>
    </xf>
    <xf numFmtId="0" fontId="1" fillId="0" borderId="4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5" fillId="0" borderId="42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23" fillId="0" borderId="35" xfId="0" applyNumberFormat="1" applyFont="1" applyFill="1" applyBorder="1" applyAlignment="1" applyProtection="1">
      <alignment vertical="center"/>
    </xf>
    <xf numFmtId="0" fontId="2" fillId="0" borderId="36" xfId="0" applyNumberFormat="1" applyFont="1" applyFill="1" applyBorder="1" applyAlignment="1" applyProtection="1">
      <alignment vertical="center"/>
    </xf>
    <xf numFmtId="0" fontId="2" fillId="0" borderId="37" xfId="0" applyNumberFormat="1" applyFont="1" applyFill="1" applyBorder="1" applyAlignment="1" applyProtection="1">
      <alignment vertical="center"/>
    </xf>
    <xf numFmtId="0" fontId="2" fillId="0" borderId="35" xfId="0" applyNumberFormat="1" applyFont="1" applyFill="1" applyBorder="1" applyAlignment="1" applyProtection="1">
      <alignment horizontal="center" vertical="center" wrapText="1"/>
    </xf>
    <xf numFmtId="0" fontId="2" fillId="0" borderId="35" xfId="0" applyNumberFormat="1" applyFont="1" applyFill="1" applyBorder="1" applyAlignment="1" applyProtection="1">
      <alignment vertical="center" wrapText="1"/>
    </xf>
    <xf numFmtId="2" fontId="2" fillId="0" borderId="14" xfId="0" applyNumberFormat="1" applyFont="1" applyFill="1" applyBorder="1" applyAlignment="1" applyProtection="1">
      <alignment horizontal="center" vertical="center" wrapText="1"/>
    </xf>
    <xf numFmtId="167" fontId="2" fillId="0" borderId="14" xfId="1" applyNumberFormat="1" applyFont="1" applyFill="1" applyBorder="1" applyAlignment="1" applyProtection="1">
      <alignment horizontal="center" vertical="center" wrapText="1"/>
    </xf>
    <xf numFmtId="0" fontId="1" fillId="0" borderId="35" xfId="0" applyFont="1" applyBorder="1" applyAlignment="1">
      <alignment vertical="center"/>
    </xf>
    <xf numFmtId="2" fontId="23" fillId="0" borderId="22" xfId="0" applyNumberFormat="1" applyFont="1" applyFill="1" applyBorder="1" applyAlignment="1" applyProtection="1">
      <alignment wrapText="1"/>
    </xf>
    <xf numFmtId="0" fontId="15" fillId="0" borderId="22" xfId="0" applyFont="1" applyBorder="1"/>
    <xf numFmtId="0" fontId="15" fillId="0" borderId="25" xfId="0" applyFont="1" applyBorder="1"/>
    <xf numFmtId="0" fontId="15" fillId="0" borderId="42" xfId="0" applyFont="1" applyBorder="1"/>
    <xf numFmtId="2" fontId="2" fillId="0" borderId="22" xfId="0" applyNumberFormat="1" applyFont="1" applyFill="1" applyBorder="1" applyAlignment="1" applyProtection="1">
      <alignment wrapText="1"/>
    </xf>
    <xf numFmtId="0" fontId="1" fillId="0" borderId="25" xfId="0" applyFont="1" applyBorder="1"/>
    <xf numFmtId="0" fontId="26" fillId="0" borderId="19" xfId="0" applyFont="1" applyBorder="1" applyAlignment="1">
      <alignment horizontal="center"/>
    </xf>
    <xf numFmtId="3" fontId="26" fillId="0" borderId="19" xfId="1" applyNumberFormat="1" applyFont="1" applyBorder="1" applyAlignment="1">
      <alignment horizontal="center"/>
    </xf>
    <xf numFmtId="2" fontId="2" fillId="0" borderId="103" xfId="0" applyNumberFormat="1" applyFont="1" applyFill="1" applyBorder="1" applyAlignment="1" applyProtection="1">
      <alignment horizontal="center" wrapText="1"/>
    </xf>
    <xf numFmtId="0" fontId="1" fillId="0" borderId="30" xfId="0" applyFont="1" applyBorder="1"/>
    <xf numFmtId="0" fontId="1" fillId="0" borderId="104" xfId="0" applyFont="1" applyBorder="1"/>
    <xf numFmtId="0" fontId="1" fillId="0" borderId="42" xfId="0" applyFont="1" applyBorder="1"/>
    <xf numFmtId="2" fontId="2" fillId="0" borderId="98" xfId="0" applyNumberFormat="1" applyFont="1" applyFill="1" applyBorder="1" applyAlignment="1" applyProtection="1">
      <alignment horizontal="center" wrapText="1"/>
    </xf>
    <xf numFmtId="0" fontId="1" fillId="0" borderId="105" xfId="0" applyFont="1" applyBorder="1" applyAlignment="1">
      <alignment horizontal="center"/>
    </xf>
    <xf numFmtId="167" fontId="2" fillId="0" borderId="105" xfId="1" applyNumberFormat="1" applyFont="1" applyFill="1" applyBorder="1" applyAlignment="1" applyProtection="1">
      <alignment horizontal="center" wrapText="1"/>
    </xf>
    <xf numFmtId="0" fontId="1" fillId="0" borderId="22" xfId="0" applyFont="1" applyBorder="1" applyAlignment="1">
      <alignment horizontal="center" vertical="center"/>
    </xf>
    <xf numFmtId="0" fontId="24" fillId="0" borderId="22" xfId="0" applyNumberFormat="1" applyFont="1" applyFill="1" applyBorder="1" applyAlignment="1" applyProtection="1">
      <alignment vertical="center"/>
    </xf>
    <xf numFmtId="0" fontId="2" fillId="0" borderId="23" xfId="0" applyNumberFormat="1" applyFont="1" applyFill="1" applyBorder="1" applyAlignment="1" applyProtection="1">
      <alignment vertical="center"/>
    </xf>
    <xf numFmtId="0" fontId="2" fillId="0" borderId="24" xfId="0" applyNumberFormat="1" applyFont="1" applyFill="1" applyBorder="1" applyAlignment="1" applyProtection="1">
      <alignment vertical="center"/>
    </xf>
    <xf numFmtId="0" fontId="2" fillId="0" borderId="22" xfId="0" applyNumberFormat="1" applyFont="1" applyFill="1" applyBorder="1" applyAlignment="1" applyProtection="1">
      <alignment vertical="center" wrapText="1"/>
    </xf>
    <xf numFmtId="2" fontId="2" fillId="0" borderId="22" xfId="0" applyNumberFormat="1" applyFont="1" applyFill="1" applyBorder="1" applyAlignment="1" applyProtection="1">
      <alignment vertical="center" wrapText="1"/>
    </xf>
    <xf numFmtId="0" fontId="2" fillId="0" borderId="22" xfId="0" applyNumberFormat="1" applyFont="1" applyFill="1" applyBorder="1" applyAlignment="1" applyProtection="1">
      <alignment horizontal="center" vertical="center" wrapText="1"/>
    </xf>
    <xf numFmtId="0" fontId="1" fillId="0" borderId="22" xfId="0" applyFont="1" applyBorder="1" applyAlignment="1">
      <alignment vertical="center"/>
    </xf>
    <xf numFmtId="2" fontId="2" fillId="0" borderId="45" xfId="0" applyNumberFormat="1" applyFont="1" applyFill="1" applyBorder="1" applyAlignment="1" applyProtection="1">
      <alignment horizontal="center" wrapText="1"/>
    </xf>
    <xf numFmtId="0" fontId="24" fillId="0" borderId="45" xfId="0" applyNumberFormat="1" applyFont="1" applyFill="1" applyBorder="1" applyAlignment="1" applyProtection="1"/>
    <xf numFmtId="0" fontId="23" fillId="2" borderId="14" xfId="0" applyNumberFormat="1" applyFont="1" applyFill="1" applyBorder="1" applyAlignment="1" applyProtection="1"/>
    <xf numFmtId="0" fontId="23" fillId="0" borderId="65" xfId="0" applyNumberFormat="1" applyFont="1" applyFill="1" applyBorder="1" applyAlignment="1" applyProtection="1"/>
    <xf numFmtId="167" fontId="20" fillId="0" borderId="104" xfId="1" applyNumberFormat="1" applyFont="1" applyFill="1" applyBorder="1" applyAlignment="1" applyProtection="1">
      <alignment horizontal="center" wrapText="1"/>
    </xf>
    <xf numFmtId="0" fontId="3" fillId="0" borderId="26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2" xfId="0" applyFont="1" applyBorder="1" applyAlignment="1">
      <alignment horizontal="center" vertical="center" wrapText="1"/>
    </xf>
    <xf numFmtId="167" fontId="2" fillId="0" borderId="26" xfId="1" applyNumberFormat="1" applyFont="1" applyFill="1" applyBorder="1" applyAlignment="1" applyProtection="1">
      <alignment horizontal="center" wrapText="1"/>
    </xf>
    <xf numFmtId="167" fontId="2" fillId="0" borderId="27" xfId="1" applyNumberFormat="1" applyFont="1" applyFill="1" applyBorder="1" applyAlignment="1" applyProtection="1">
      <alignment horizontal="center" wrapText="1"/>
    </xf>
    <xf numFmtId="0" fontId="6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4" fillId="0" borderId="0" xfId="0" applyFont="1" applyBorder="1" applyAlignment="1">
      <alignment horizontal="center"/>
    </xf>
    <xf numFmtId="0" fontId="26" fillId="0" borderId="10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3" fillId="0" borderId="7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8" fillId="0" borderId="86" xfId="0" applyFont="1" applyBorder="1" applyAlignment="1">
      <alignment horizontal="center" vertical="center" wrapText="1"/>
    </xf>
    <xf numFmtId="0" fontId="8" fillId="0" borderId="89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8" fillId="0" borderId="55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22" fillId="0" borderId="44" xfId="0" applyNumberFormat="1" applyFont="1" applyFill="1" applyBorder="1" applyAlignment="1" applyProtection="1">
      <alignment horizontal="center" vertical="center" wrapText="1"/>
    </xf>
    <xf numFmtId="0" fontId="22" fillId="0" borderId="43" xfId="0" applyNumberFormat="1" applyFont="1" applyFill="1" applyBorder="1" applyAlignment="1" applyProtection="1">
      <alignment horizontal="center" vertical="center" wrapText="1"/>
    </xf>
    <xf numFmtId="0" fontId="5" fillId="0" borderId="59" xfId="0" applyFont="1" applyBorder="1" applyAlignment="1">
      <alignment horizontal="center"/>
    </xf>
    <xf numFmtId="0" fontId="5" fillId="0" borderId="58" xfId="0" applyFont="1" applyBorder="1" applyAlignment="1">
      <alignment horizontal="center"/>
    </xf>
    <xf numFmtId="0" fontId="5" fillId="0" borderId="6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3810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30</xdr:row>
      <xdr:rowOff>0</xdr:rowOff>
    </xdr:from>
    <xdr:to>
      <xdr:col>2</xdr:col>
      <xdr:colOff>962025</xdr:colOff>
      <xdr:row>30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1</xdr:row>
      <xdr:rowOff>257175</xdr:rowOff>
    </xdr:from>
    <xdr:to>
      <xdr:col>2</xdr:col>
      <xdr:colOff>1047750</xdr:colOff>
      <xdr:row>1</xdr:row>
      <xdr:rowOff>257175</xdr:rowOff>
    </xdr:to>
    <xdr:cxnSp macro="">
      <xdr:nvCxnSpPr>
        <xdr:cNvPr id="5" name="Straight Connector 4"/>
        <xdr:cNvCxnSpPr/>
      </xdr:nvCxnSpPr>
      <xdr:spPr>
        <a:xfrm>
          <a:off x="704850" y="533400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619125</xdr:colOff>
      <xdr:row>30</xdr:row>
      <xdr:rowOff>0</xdr:rowOff>
    </xdr:from>
    <xdr:to>
      <xdr:col>2</xdr:col>
      <xdr:colOff>962025</xdr:colOff>
      <xdr:row>30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 flipV="1">
          <a:off x="933450" y="552450"/>
          <a:ext cx="1485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390525</xdr:colOff>
      <xdr:row>29</xdr:row>
      <xdr:rowOff>257175</xdr:rowOff>
    </xdr:from>
    <xdr:to>
      <xdr:col>2</xdr:col>
      <xdr:colOff>1047750</xdr:colOff>
      <xdr:row>29</xdr:row>
      <xdr:rowOff>257175</xdr:rowOff>
    </xdr:to>
    <xdr:cxnSp macro="">
      <xdr:nvCxnSpPr>
        <xdr:cNvPr id="14" name="Straight Connector 13"/>
        <xdr:cNvCxnSpPr/>
      </xdr:nvCxnSpPr>
      <xdr:spPr>
        <a:xfrm>
          <a:off x="704850" y="533400"/>
          <a:ext cx="1800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38</xdr:row>
      <xdr:rowOff>0</xdr:rowOff>
    </xdr:from>
    <xdr:to>
      <xdr:col>2</xdr:col>
      <xdr:colOff>962025</xdr:colOff>
      <xdr:row>38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5524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73</xdr:row>
      <xdr:rowOff>0</xdr:rowOff>
    </xdr:from>
    <xdr:to>
      <xdr:col>2</xdr:col>
      <xdr:colOff>962025</xdr:colOff>
      <xdr:row>73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59436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105</xdr:row>
      <xdr:rowOff>0</xdr:rowOff>
    </xdr:from>
    <xdr:to>
      <xdr:col>2</xdr:col>
      <xdr:colOff>962025</xdr:colOff>
      <xdr:row>105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1064895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137</xdr:row>
      <xdr:rowOff>0</xdr:rowOff>
    </xdr:from>
    <xdr:to>
      <xdr:col>2</xdr:col>
      <xdr:colOff>962025</xdr:colOff>
      <xdr:row>137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 flipV="1">
          <a:off x="933450" y="16087725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171</xdr:row>
      <xdr:rowOff>0</xdr:rowOff>
    </xdr:from>
    <xdr:to>
      <xdr:col>2</xdr:col>
      <xdr:colOff>962025</xdr:colOff>
      <xdr:row>171</xdr:row>
      <xdr:rowOff>0</xdr:rowOff>
    </xdr:to>
    <xdr:sp macro="" textlink="">
      <xdr:nvSpPr>
        <xdr:cNvPr id="13" name="Line 1"/>
        <xdr:cNvSpPr>
          <a:spLocks noChangeShapeType="1"/>
        </xdr:cNvSpPr>
      </xdr:nvSpPr>
      <xdr:spPr bwMode="auto">
        <a:xfrm flipV="1">
          <a:off x="933450" y="21297900"/>
          <a:ext cx="1409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203</xdr:row>
      <xdr:rowOff>0</xdr:rowOff>
    </xdr:from>
    <xdr:to>
      <xdr:col>2</xdr:col>
      <xdr:colOff>962025</xdr:colOff>
      <xdr:row>203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37252275"/>
          <a:ext cx="1752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268</xdr:row>
      <xdr:rowOff>0</xdr:rowOff>
    </xdr:from>
    <xdr:to>
      <xdr:col>2</xdr:col>
      <xdr:colOff>962025</xdr:colOff>
      <xdr:row>268</xdr:row>
      <xdr:rowOff>0</xdr:rowOff>
    </xdr:to>
    <xdr:sp macro="" textlink="">
      <xdr:nvSpPr>
        <xdr:cNvPr id="14" name="Line 1"/>
        <xdr:cNvSpPr>
          <a:spLocks noChangeShapeType="1"/>
        </xdr:cNvSpPr>
      </xdr:nvSpPr>
      <xdr:spPr bwMode="auto">
        <a:xfrm flipV="1">
          <a:off x="933450" y="44653200"/>
          <a:ext cx="1752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33450" y="298037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28</xdr:row>
      <xdr:rowOff>0</xdr:rowOff>
    </xdr:from>
    <xdr:to>
      <xdr:col>2</xdr:col>
      <xdr:colOff>962025</xdr:colOff>
      <xdr:row>28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5524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57</xdr:row>
      <xdr:rowOff>0</xdr:rowOff>
    </xdr:from>
    <xdr:to>
      <xdr:col>2</xdr:col>
      <xdr:colOff>962025</xdr:colOff>
      <xdr:row>57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33450" y="79152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89</xdr:row>
      <xdr:rowOff>0</xdr:rowOff>
    </xdr:from>
    <xdr:to>
      <xdr:col>2</xdr:col>
      <xdr:colOff>962025</xdr:colOff>
      <xdr:row>89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33450" y="152114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33450" y="592074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32</xdr:row>
      <xdr:rowOff>0</xdr:rowOff>
    </xdr:from>
    <xdr:to>
      <xdr:col>2</xdr:col>
      <xdr:colOff>962025</xdr:colOff>
      <xdr:row>32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59</xdr:row>
      <xdr:rowOff>0</xdr:rowOff>
    </xdr:from>
    <xdr:to>
      <xdr:col>2</xdr:col>
      <xdr:colOff>962025</xdr:colOff>
      <xdr:row>59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56388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88</xdr:row>
      <xdr:rowOff>0</xdr:rowOff>
    </xdr:from>
    <xdr:to>
      <xdr:col>2</xdr:col>
      <xdr:colOff>962025</xdr:colOff>
      <xdr:row>88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0239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121</xdr:row>
      <xdr:rowOff>0</xdr:rowOff>
    </xdr:from>
    <xdr:to>
      <xdr:col>2</xdr:col>
      <xdr:colOff>962025</xdr:colOff>
      <xdr:row>121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33450" y="212407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151</xdr:row>
      <xdr:rowOff>0</xdr:rowOff>
    </xdr:from>
    <xdr:to>
      <xdr:col>2</xdr:col>
      <xdr:colOff>962025</xdr:colOff>
      <xdr:row>151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33450" y="2932747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180</xdr:row>
      <xdr:rowOff>0</xdr:rowOff>
    </xdr:from>
    <xdr:to>
      <xdr:col>2</xdr:col>
      <xdr:colOff>962025</xdr:colOff>
      <xdr:row>180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33450" y="3669982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31</xdr:row>
      <xdr:rowOff>0</xdr:rowOff>
    </xdr:from>
    <xdr:to>
      <xdr:col>2</xdr:col>
      <xdr:colOff>962025</xdr:colOff>
      <xdr:row>31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56388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62</xdr:row>
      <xdr:rowOff>0</xdr:rowOff>
    </xdr:from>
    <xdr:to>
      <xdr:col>2</xdr:col>
      <xdr:colOff>962025</xdr:colOff>
      <xdr:row>62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33450" y="1023937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115</xdr:row>
      <xdr:rowOff>0</xdr:rowOff>
    </xdr:from>
    <xdr:to>
      <xdr:col>2</xdr:col>
      <xdr:colOff>962025</xdr:colOff>
      <xdr:row>115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33450" y="152781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90</xdr:row>
      <xdr:rowOff>0</xdr:rowOff>
    </xdr:from>
    <xdr:to>
      <xdr:col>2</xdr:col>
      <xdr:colOff>962025</xdr:colOff>
      <xdr:row>90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1009650" y="16287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09650" y="4381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30</xdr:row>
      <xdr:rowOff>0</xdr:rowOff>
    </xdr:from>
    <xdr:to>
      <xdr:col>2</xdr:col>
      <xdr:colOff>962025</xdr:colOff>
      <xdr:row>30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1009650" y="4381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33450" y="4381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27</xdr:row>
      <xdr:rowOff>0</xdr:rowOff>
    </xdr:from>
    <xdr:to>
      <xdr:col>2</xdr:col>
      <xdr:colOff>962025</xdr:colOff>
      <xdr:row>27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885825" y="4381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50</xdr:row>
      <xdr:rowOff>0</xdr:rowOff>
    </xdr:from>
    <xdr:to>
      <xdr:col>2</xdr:col>
      <xdr:colOff>962025</xdr:colOff>
      <xdr:row>50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885825" y="124015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72</xdr:row>
      <xdr:rowOff>0</xdr:rowOff>
    </xdr:from>
    <xdr:to>
      <xdr:col>2</xdr:col>
      <xdr:colOff>962025</xdr:colOff>
      <xdr:row>72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885825" y="13201650"/>
          <a:ext cx="1685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96</xdr:row>
      <xdr:rowOff>0</xdr:rowOff>
    </xdr:from>
    <xdr:to>
      <xdr:col>2</xdr:col>
      <xdr:colOff>962025</xdr:colOff>
      <xdr:row>96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885825" y="18678525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119</xdr:row>
      <xdr:rowOff>0</xdr:rowOff>
    </xdr:from>
    <xdr:to>
      <xdr:col>2</xdr:col>
      <xdr:colOff>962025</xdr:colOff>
      <xdr:row>119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885825" y="2541270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1009650" y="4381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29</xdr:row>
      <xdr:rowOff>0</xdr:rowOff>
    </xdr:from>
    <xdr:to>
      <xdr:col>2</xdr:col>
      <xdr:colOff>962025</xdr:colOff>
      <xdr:row>29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1009650" y="758190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64</xdr:row>
      <xdr:rowOff>0</xdr:rowOff>
    </xdr:from>
    <xdr:to>
      <xdr:col>2</xdr:col>
      <xdr:colOff>962025</xdr:colOff>
      <xdr:row>64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1009650" y="438150"/>
          <a:ext cx="1524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2</xdr:row>
      <xdr:rowOff>0</xdr:rowOff>
    </xdr:from>
    <xdr:to>
      <xdr:col>2</xdr:col>
      <xdr:colOff>962025</xdr:colOff>
      <xdr:row>2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1009650" y="438150"/>
          <a:ext cx="1666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33</xdr:row>
      <xdr:rowOff>0</xdr:rowOff>
    </xdr:from>
    <xdr:to>
      <xdr:col>2</xdr:col>
      <xdr:colOff>962025</xdr:colOff>
      <xdr:row>33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 flipV="1">
          <a:off x="904875" y="43815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61</xdr:row>
      <xdr:rowOff>0</xdr:rowOff>
    </xdr:from>
    <xdr:to>
      <xdr:col>2</xdr:col>
      <xdr:colOff>962025</xdr:colOff>
      <xdr:row>61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04875" y="68103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98</xdr:row>
      <xdr:rowOff>0</xdr:rowOff>
    </xdr:from>
    <xdr:to>
      <xdr:col>2</xdr:col>
      <xdr:colOff>962025</xdr:colOff>
      <xdr:row>98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04875" y="7715250"/>
          <a:ext cx="139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0</xdr:rowOff>
    </xdr:from>
    <xdr:to>
      <xdr:col>2</xdr:col>
      <xdr:colOff>962025</xdr:colOff>
      <xdr:row>3</xdr:row>
      <xdr:rowOff>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904875" y="776287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26</xdr:row>
      <xdr:rowOff>0</xdr:rowOff>
    </xdr:from>
    <xdr:to>
      <xdr:col>2</xdr:col>
      <xdr:colOff>962025</xdr:colOff>
      <xdr:row>26</xdr:row>
      <xdr:rowOff>0</xdr:rowOff>
    </xdr:to>
    <xdr:sp macro="" textlink="">
      <xdr:nvSpPr>
        <xdr:cNvPr id="5" name="Line 1"/>
        <xdr:cNvSpPr>
          <a:spLocks noChangeShapeType="1"/>
        </xdr:cNvSpPr>
      </xdr:nvSpPr>
      <xdr:spPr bwMode="auto">
        <a:xfrm flipV="1">
          <a:off x="904875" y="1493520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51</xdr:row>
      <xdr:rowOff>0</xdr:rowOff>
    </xdr:from>
    <xdr:to>
      <xdr:col>2</xdr:col>
      <xdr:colOff>962025</xdr:colOff>
      <xdr:row>51</xdr:row>
      <xdr:rowOff>0</xdr:rowOff>
    </xdr:to>
    <xdr:sp macro="" textlink="">
      <xdr:nvSpPr>
        <xdr:cNvPr id="6" name="Line 1"/>
        <xdr:cNvSpPr>
          <a:spLocks noChangeShapeType="1"/>
        </xdr:cNvSpPr>
      </xdr:nvSpPr>
      <xdr:spPr bwMode="auto">
        <a:xfrm flipV="1">
          <a:off x="904875" y="2216467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79</xdr:row>
      <xdr:rowOff>0</xdr:rowOff>
    </xdr:from>
    <xdr:to>
      <xdr:col>2</xdr:col>
      <xdr:colOff>962025</xdr:colOff>
      <xdr:row>79</xdr:row>
      <xdr:rowOff>0</xdr:rowOff>
    </xdr:to>
    <xdr:sp macro="" textlink="">
      <xdr:nvSpPr>
        <xdr:cNvPr id="7" name="Line 1"/>
        <xdr:cNvSpPr>
          <a:spLocks noChangeShapeType="1"/>
        </xdr:cNvSpPr>
      </xdr:nvSpPr>
      <xdr:spPr bwMode="auto">
        <a:xfrm flipV="1">
          <a:off x="904875" y="293179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104</xdr:row>
      <xdr:rowOff>0</xdr:rowOff>
    </xdr:from>
    <xdr:to>
      <xdr:col>2</xdr:col>
      <xdr:colOff>962025</xdr:colOff>
      <xdr:row>104</xdr:row>
      <xdr:rowOff>0</xdr:rowOff>
    </xdr:to>
    <xdr:sp macro="" textlink="">
      <xdr:nvSpPr>
        <xdr:cNvPr id="8" name="Line 1"/>
        <xdr:cNvSpPr>
          <a:spLocks noChangeShapeType="1"/>
        </xdr:cNvSpPr>
      </xdr:nvSpPr>
      <xdr:spPr bwMode="auto">
        <a:xfrm flipV="1">
          <a:off x="904875" y="36623625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129</xdr:row>
      <xdr:rowOff>0</xdr:rowOff>
    </xdr:from>
    <xdr:to>
      <xdr:col>2</xdr:col>
      <xdr:colOff>962025</xdr:colOff>
      <xdr:row>129</xdr:row>
      <xdr:rowOff>0</xdr:rowOff>
    </xdr:to>
    <xdr:sp macro="" textlink="">
      <xdr:nvSpPr>
        <xdr:cNvPr id="9" name="Line 1"/>
        <xdr:cNvSpPr>
          <a:spLocks noChangeShapeType="1"/>
        </xdr:cNvSpPr>
      </xdr:nvSpPr>
      <xdr:spPr bwMode="auto">
        <a:xfrm flipV="1">
          <a:off x="910478" y="43209882"/>
          <a:ext cx="17324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153</xdr:row>
      <xdr:rowOff>0</xdr:rowOff>
    </xdr:from>
    <xdr:to>
      <xdr:col>2</xdr:col>
      <xdr:colOff>962025</xdr:colOff>
      <xdr:row>153</xdr:row>
      <xdr:rowOff>0</xdr:rowOff>
    </xdr:to>
    <xdr:sp macro="" textlink="">
      <xdr:nvSpPr>
        <xdr:cNvPr id="10" name="Line 1"/>
        <xdr:cNvSpPr>
          <a:spLocks noChangeShapeType="1"/>
        </xdr:cNvSpPr>
      </xdr:nvSpPr>
      <xdr:spPr bwMode="auto">
        <a:xfrm flipV="1">
          <a:off x="904875" y="33299400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177</xdr:row>
      <xdr:rowOff>0</xdr:rowOff>
    </xdr:from>
    <xdr:to>
      <xdr:col>2</xdr:col>
      <xdr:colOff>962025</xdr:colOff>
      <xdr:row>177</xdr:row>
      <xdr:rowOff>0</xdr:rowOff>
    </xdr:to>
    <xdr:sp macro="" textlink="">
      <xdr:nvSpPr>
        <xdr:cNvPr id="11" name="Line 1"/>
        <xdr:cNvSpPr>
          <a:spLocks noChangeShapeType="1"/>
        </xdr:cNvSpPr>
      </xdr:nvSpPr>
      <xdr:spPr bwMode="auto">
        <a:xfrm flipV="1">
          <a:off x="904875" y="38728650"/>
          <a:ext cx="1438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204</xdr:row>
      <xdr:rowOff>0</xdr:rowOff>
    </xdr:from>
    <xdr:to>
      <xdr:col>2</xdr:col>
      <xdr:colOff>962025</xdr:colOff>
      <xdr:row>204</xdr:row>
      <xdr:rowOff>0</xdr:rowOff>
    </xdr:to>
    <xdr:sp macro="" textlink="">
      <xdr:nvSpPr>
        <xdr:cNvPr id="12" name="Line 1"/>
        <xdr:cNvSpPr>
          <a:spLocks noChangeShapeType="1"/>
        </xdr:cNvSpPr>
      </xdr:nvSpPr>
      <xdr:spPr bwMode="auto">
        <a:xfrm flipV="1">
          <a:off x="904875" y="511873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</xdr:row>
      <xdr:rowOff>200025</xdr:rowOff>
    </xdr:from>
    <xdr:to>
      <xdr:col>2</xdr:col>
      <xdr:colOff>781050</xdr:colOff>
      <xdr:row>1</xdr:row>
      <xdr:rowOff>200025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742950" y="41910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workbookViewId="0">
      <selection activeCell="E77" sqref="E77"/>
    </sheetView>
  </sheetViews>
  <sheetFormatPr defaultRowHeight="15.75" x14ac:dyDescent="0.25"/>
  <cols>
    <col min="1" max="1" width="4.7109375" style="1" customWidth="1"/>
    <col min="2" max="2" width="17.140625" style="46" customWidth="1"/>
    <col min="3" max="3" width="17.140625" style="2" customWidth="1"/>
    <col min="4" max="4" width="8.140625" style="2" customWidth="1"/>
    <col min="5" max="5" width="13.140625" style="1" customWidth="1"/>
    <col min="6" max="6" width="9.28515625" style="1" customWidth="1"/>
    <col min="7" max="7" width="7.85546875" style="2" customWidth="1"/>
    <col min="8" max="8" width="10.42578125" style="2" customWidth="1"/>
    <col min="9" max="9" width="10.5703125" style="9" customWidth="1"/>
    <col min="10" max="10" width="14.28515625" style="9" customWidth="1"/>
    <col min="11" max="11" width="16.85546875" style="2" customWidth="1"/>
    <col min="12" max="12" width="7.85546875" style="1" customWidth="1"/>
    <col min="13" max="13" width="8.140625" style="1" customWidth="1"/>
    <col min="14" max="15" width="5" style="1" customWidth="1"/>
    <col min="16" max="16" width="7" style="1" customWidth="1"/>
    <col min="17" max="17" width="5.28515625" style="1" customWidth="1"/>
    <col min="18" max="18" width="14.5703125" style="2" bestFit="1" customWidth="1"/>
    <col min="19" max="16384" width="9.140625" style="2"/>
  </cols>
  <sheetData>
    <row r="1" spans="1:18" customFormat="1" ht="21.75" customHeight="1" x14ac:dyDescent="0.3">
      <c r="A1" s="362" t="s">
        <v>124</v>
      </c>
      <c r="B1" s="362"/>
      <c r="C1" s="362"/>
      <c r="D1" s="362"/>
      <c r="E1" s="11"/>
      <c r="F1" s="12"/>
      <c r="I1" s="13"/>
    </row>
    <row r="2" spans="1:18" customFormat="1" ht="21.75" customHeight="1" x14ac:dyDescent="0.3">
      <c r="A2" s="363" t="s">
        <v>125</v>
      </c>
      <c r="B2" s="363"/>
      <c r="C2" s="363"/>
      <c r="D2" s="363"/>
      <c r="E2" s="14"/>
      <c r="F2" s="12"/>
      <c r="I2" s="13"/>
    </row>
    <row r="3" spans="1:18" customFormat="1" ht="6" hidden="1" customHeight="1" x14ac:dyDescent="0.3">
      <c r="A3" s="14"/>
      <c r="B3" s="43"/>
      <c r="C3" s="14"/>
      <c r="D3" s="14"/>
      <c r="E3" s="14"/>
      <c r="F3" s="12"/>
      <c r="I3" s="13"/>
    </row>
    <row r="4" spans="1:18" customFormat="1" ht="18" customHeight="1" x14ac:dyDescent="0.3">
      <c r="A4" s="124"/>
      <c r="B4" s="43"/>
      <c r="C4" s="124"/>
      <c r="D4" s="124"/>
      <c r="E4" s="124"/>
      <c r="F4" s="12"/>
      <c r="I4" s="13"/>
    </row>
    <row r="5" spans="1:18" customFormat="1" ht="24" customHeight="1" x14ac:dyDescent="0.25">
      <c r="A5" s="363" t="s">
        <v>126</v>
      </c>
      <c r="B5" s="363"/>
      <c r="C5" s="363"/>
      <c r="D5" s="363"/>
      <c r="E5" s="363"/>
      <c r="F5" s="363"/>
      <c r="G5" s="363"/>
      <c r="H5" s="363"/>
      <c r="I5" s="363"/>
      <c r="J5" s="363"/>
    </row>
    <row r="6" spans="1:18" customFormat="1" ht="24" customHeight="1" x14ac:dyDescent="0.25">
      <c r="A6" s="363" t="s">
        <v>420</v>
      </c>
      <c r="B6" s="363"/>
      <c r="C6" s="363"/>
      <c r="D6" s="363"/>
      <c r="E6" s="363"/>
      <c r="F6" s="363"/>
      <c r="G6" s="363"/>
      <c r="H6" s="363"/>
      <c r="I6" s="363"/>
      <c r="J6" s="363"/>
    </row>
    <row r="7" spans="1:18" s="33" customFormat="1" ht="21.75" customHeight="1" x14ac:dyDescent="0.25">
      <c r="A7" s="370" t="s">
        <v>421</v>
      </c>
      <c r="B7" s="370"/>
      <c r="C7" s="370"/>
      <c r="D7" s="370"/>
      <c r="E7" s="370"/>
      <c r="F7" s="370"/>
      <c r="G7" s="370"/>
      <c r="H7" s="370"/>
      <c r="I7" s="370"/>
      <c r="J7" s="370"/>
      <c r="K7" s="370"/>
    </row>
    <row r="8" spans="1:18" customFormat="1" ht="16.5" customHeight="1" x14ac:dyDescent="0.25">
      <c r="A8" s="15"/>
      <c r="B8" s="44"/>
      <c r="C8" s="17"/>
      <c r="D8" s="18"/>
      <c r="E8" s="15"/>
      <c r="F8" s="19"/>
      <c r="G8" s="15"/>
      <c r="H8" s="17"/>
      <c r="I8" s="20"/>
    </row>
    <row r="9" spans="1:18" s="23" customFormat="1" ht="22.5" customHeight="1" x14ac:dyDescent="0.2">
      <c r="A9" s="364" t="s">
        <v>118</v>
      </c>
      <c r="B9" s="364" t="s">
        <v>127</v>
      </c>
      <c r="C9" s="366" t="s">
        <v>128</v>
      </c>
      <c r="D9" s="367"/>
      <c r="E9" s="364" t="s">
        <v>129</v>
      </c>
      <c r="F9" s="21" t="s">
        <v>130</v>
      </c>
      <c r="G9" s="21" t="s">
        <v>130</v>
      </c>
      <c r="H9" s="21" t="s">
        <v>131</v>
      </c>
      <c r="I9" s="21" t="s">
        <v>132</v>
      </c>
      <c r="J9" s="22" t="s">
        <v>133</v>
      </c>
      <c r="K9" s="38" t="s">
        <v>134</v>
      </c>
    </row>
    <row r="10" spans="1:18" s="23" customFormat="1" ht="22.5" customHeight="1" x14ac:dyDescent="0.2">
      <c r="A10" s="365"/>
      <c r="B10" s="365"/>
      <c r="C10" s="368"/>
      <c r="D10" s="369"/>
      <c r="E10" s="365"/>
      <c r="F10" s="24" t="s">
        <v>135</v>
      </c>
      <c r="G10" s="24" t="s">
        <v>170</v>
      </c>
      <c r="H10" s="24" t="s">
        <v>136</v>
      </c>
      <c r="I10" s="24" t="s">
        <v>137</v>
      </c>
      <c r="J10" s="25" t="s">
        <v>138</v>
      </c>
      <c r="K10" s="39"/>
    </row>
    <row r="11" spans="1:18" ht="26.25" customHeight="1" x14ac:dyDescent="0.25">
      <c r="A11" s="142">
        <v>1</v>
      </c>
      <c r="B11" s="152" t="s">
        <v>153</v>
      </c>
      <c r="C11" s="153" t="s">
        <v>2</v>
      </c>
      <c r="D11" s="154" t="s">
        <v>38</v>
      </c>
      <c r="E11" s="155" t="s">
        <v>154</v>
      </c>
      <c r="F11" s="156">
        <v>3.45</v>
      </c>
      <c r="G11" s="157">
        <v>90</v>
      </c>
      <c r="H11" s="158" t="s">
        <v>121</v>
      </c>
      <c r="I11" s="156" t="s">
        <v>123</v>
      </c>
      <c r="J11" s="147">
        <v>1050000</v>
      </c>
      <c r="K11" s="159"/>
      <c r="L11" s="160" t="s">
        <v>422</v>
      </c>
      <c r="M11" s="160"/>
      <c r="N11" s="155">
        <v>8.17</v>
      </c>
      <c r="O11" s="155">
        <v>22</v>
      </c>
      <c r="P11" s="155">
        <v>22</v>
      </c>
      <c r="Q11" s="155">
        <v>22</v>
      </c>
    </row>
    <row r="12" spans="1:18" ht="26.25" customHeight="1" x14ac:dyDescent="0.25">
      <c r="A12" s="150">
        <v>2</v>
      </c>
      <c r="B12" s="143" t="s">
        <v>155</v>
      </c>
      <c r="C12" s="54" t="s">
        <v>2</v>
      </c>
      <c r="D12" s="55" t="s">
        <v>156</v>
      </c>
      <c r="E12" s="52" t="s">
        <v>157</v>
      </c>
      <c r="F12" s="144">
        <v>3.41</v>
      </c>
      <c r="G12" s="145">
        <v>89</v>
      </c>
      <c r="H12" s="146" t="s">
        <v>152</v>
      </c>
      <c r="I12" s="144" t="s">
        <v>123</v>
      </c>
      <c r="J12" s="151">
        <v>1050000</v>
      </c>
      <c r="K12" s="148"/>
      <c r="L12" s="149" t="s">
        <v>422</v>
      </c>
      <c r="M12" s="149"/>
      <c r="N12" s="52">
        <v>8.09</v>
      </c>
      <c r="O12" s="52">
        <v>22</v>
      </c>
      <c r="P12" s="52">
        <v>22</v>
      </c>
      <c r="Q12" s="52">
        <v>22</v>
      </c>
    </row>
    <row r="13" spans="1:18" ht="27.75" customHeight="1" x14ac:dyDescent="0.25">
      <c r="A13" s="357" t="s">
        <v>139</v>
      </c>
      <c r="B13" s="358"/>
      <c r="C13" s="358"/>
      <c r="D13" s="358"/>
      <c r="E13" s="358"/>
      <c r="F13" s="358"/>
      <c r="G13" s="358"/>
      <c r="H13" s="358"/>
      <c r="I13" s="359"/>
      <c r="J13" s="70">
        <f>SUM(J11:J12)</f>
        <v>2100000</v>
      </c>
      <c r="K13" s="71"/>
      <c r="L13" s="72"/>
      <c r="M13" s="65"/>
      <c r="N13" s="68"/>
      <c r="O13" s="68"/>
      <c r="P13" s="68"/>
      <c r="Q13" s="68"/>
      <c r="R13" s="68"/>
    </row>
    <row r="14" spans="1:18" ht="33" customHeight="1" x14ac:dyDescent="0.25">
      <c r="A14" s="360" t="s">
        <v>415</v>
      </c>
      <c r="B14" s="360"/>
      <c r="C14" s="360"/>
      <c r="D14" s="360"/>
      <c r="E14" s="360"/>
      <c r="F14" s="360"/>
      <c r="G14" s="360"/>
      <c r="H14" s="360"/>
      <c r="I14" s="360"/>
      <c r="J14" s="360"/>
      <c r="K14" s="360"/>
      <c r="L14" s="6"/>
      <c r="M14" s="6"/>
      <c r="N14" s="6"/>
      <c r="O14" s="6"/>
      <c r="P14" s="2"/>
      <c r="Q14" s="2"/>
    </row>
    <row r="15" spans="1:18" s="10" customFormat="1" ht="16.5" customHeight="1" x14ac:dyDescent="0.25">
      <c r="A15" s="57"/>
      <c r="B15" s="43"/>
      <c r="C15" s="57"/>
      <c r="D15" s="57"/>
      <c r="E15" s="57"/>
      <c r="F15" s="57"/>
      <c r="G15" s="57"/>
      <c r="H15" s="57"/>
      <c r="I15" s="57"/>
      <c r="J15" s="57"/>
    </row>
    <row r="16" spans="1:18" s="10" customFormat="1" ht="19.5" customHeight="1" x14ac:dyDescent="0.25">
      <c r="A16" s="361" t="s">
        <v>140</v>
      </c>
      <c r="B16" s="361"/>
      <c r="C16" s="361"/>
      <c r="D16" s="361" t="s">
        <v>171</v>
      </c>
      <c r="E16" s="361"/>
      <c r="F16" s="361"/>
      <c r="G16" s="361"/>
      <c r="H16" s="361"/>
      <c r="I16" s="361" t="s">
        <v>141</v>
      </c>
      <c r="J16" s="361"/>
      <c r="K16" s="361"/>
    </row>
    <row r="17" spans="1:13" s="10" customFormat="1" ht="19.5" customHeight="1" x14ac:dyDescent="0.3">
      <c r="A17" s="29"/>
      <c r="B17" s="45"/>
      <c r="C17" s="29"/>
      <c r="D17" s="361" t="s">
        <v>172</v>
      </c>
      <c r="E17" s="361"/>
      <c r="F17" s="361"/>
      <c r="G17" s="361"/>
      <c r="H17" s="361"/>
      <c r="I17" s="363" t="s">
        <v>142</v>
      </c>
      <c r="J17" s="363"/>
      <c r="K17" s="363"/>
    </row>
    <row r="18" spans="1:13" s="10" customFormat="1" ht="48.75" customHeight="1" x14ac:dyDescent="0.25">
      <c r="B18" s="45"/>
      <c r="D18" s="10" t="s">
        <v>143</v>
      </c>
      <c r="M18" s="10">
        <v>1</v>
      </c>
    </row>
    <row r="19" spans="1:13" s="10" customFormat="1" x14ac:dyDescent="0.25">
      <c r="B19" s="45"/>
    </row>
    <row r="20" spans="1:13" s="10" customFormat="1" ht="17.25" customHeight="1" x14ac:dyDescent="0.25">
      <c r="A20" s="363" t="s">
        <v>144</v>
      </c>
      <c r="B20" s="363"/>
      <c r="C20" s="363"/>
      <c r="D20" s="363" t="s">
        <v>145</v>
      </c>
      <c r="E20" s="363"/>
      <c r="F20" s="363"/>
      <c r="G20" s="363"/>
      <c r="H20" s="363"/>
      <c r="I20" s="363" t="s">
        <v>146</v>
      </c>
      <c r="J20" s="363"/>
      <c r="K20" s="363"/>
    </row>
    <row r="21" spans="1:13" s="10" customFormat="1" ht="17.25" customHeight="1" x14ac:dyDescent="0.25">
      <c r="A21" s="124"/>
      <c r="B21" s="124"/>
      <c r="C21" s="124"/>
      <c r="D21" s="124"/>
      <c r="E21" s="124"/>
      <c r="F21" s="124"/>
      <c r="G21" s="124"/>
      <c r="H21" s="124"/>
      <c r="I21" s="124"/>
      <c r="J21" s="124"/>
      <c r="K21" s="124"/>
    </row>
    <row r="22" spans="1:13" s="10" customFormat="1" ht="17.25" customHeight="1" x14ac:dyDescent="0.25">
      <c r="A22" s="124"/>
      <c r="B22" s="124"/>
      <c r="C22" s="124"/>
      <c r="D22" s="124"/>
      <c r="E22" s="124"/>
      <c r="F22" s="124"/>
      <c r="G22" s="124"/>
      <c r="H22" s="124"/>
      <c r="I22" s="124"/>
      <c r="J22" s="124"/>
      <c r="K22" s="124"/>
    </row>
    <row r="23" spans="1:13" s="10" customFormat="1" ht="17.25" customHeight="1" x14ac:dyDescent="0.25">
      <c r="A23" s="124"/>
      <c r="B23" s="124"/>
      <c r="C23" s="124"/>
      <c r="D23" s="124"/>
      <c r="E23" s="124"/>
      <c r="F23" s="124"/>
      <c r="G23" s="124"/>
      <c r="H23" s="124"/>
      <c r="I23" s="124"/>
      <c r="J23" s="124"/>
      <c r="K23" s="124"/>
    </row>
    <row r="24" spans="1:13" s="10" customFormat="1" ht="17.25" customHeight="1" x14ac:dyDescent="0.25">
      <c r="A24" s="124"/>
      <c r="B24" s="124"/>
      <c r="C24" s="124"/>
      <c r="D24" s="124"/>
      <c r="E24" s="124"/>
      <c r="F24" s="124"/>
      <c r="G24" s="124"/>
      <c r="H24" s="124"/>
      <c r="I24" s="124"/>
      <c r="J24" s="124"/>
      <c r="K24" s="124"/>
    </row>
    <row r="25" spans="1:13" s="10" customFormat="1" ht="17.25" customHeight="1" x14ac:dyDescent="0.25">
      <c r="A25" s="124"/>
      <c r="B25" s="124"/>
      <c r="C25" s="124"/>
      <c r="D25" s="124"/>
      <c r="E25" s="124"/>
      <c r="F25" s="124"/>
      <c r="G25" s="124"/>
      <c r="H25" s="124"/>
      <c r="I25" s="124"/>
      <c r="J25" s="124"/>
      <c r="K25" s="124"/>
    </row>
    <row r="26" spans="1:13" s="10" customFormat="1" ht="17.25" customHeight="1" x14ac:dyDescent="0.25">
      <c r="A26" s="124"/>
      <c r="B26" s="124"/>
      <c r="C26" s="124"/>
      <c r="D26" s="124"/>
      <c r="E26" s="124"/>
      <c r="F26" s="124"/>
      <c r="G26" s="124"/>
      <c r="H26" s="124"/>
      <c r="I26" s="124"/>
      <c r="J26" s="124"/>
      <c r="K26" s="124"/>
    </row>
    <row r="27" spans="1:13" s="10" customFormat="1" ht="17.25" customHeight="1" x14ac:dyDescent="0.25">
      <c r="A27" s="124"/>
      <c r="B27" s="124"/>
      <c r="C27" s="124"/>
      <c r="D27" s="124"/>
      <c r="E27" s="124"/>
      <c r="F27" s="124"/>
      <c r="G27" s="124"/>
      <c r="H27" s="124"/>
      <c r="I27" s="124"/>
      <c r="J27" s="124"/>
      <c r="K27" s="124"/>
    </row>
    <row r="28" spans="1:13" s="10" customFormat="1" ht="17.25" customHeight="1" x14ac:dyDescent="0.25">
      <c r="A28" s="124"/>
      <c r="B28" s="124"/>
      <c r="C28" s="124"/>
      <c r="D28" s="124"/>
      <c r="E28" s="124"/>
      <c r="F28" s="124"/>
      <c r="G28" s="124"/>
      <c r="H28" s="124"/>
      <c r="I28" s="124"/>
      <c r="J28" s="124"/>
      <c r="K28" s="124"/>
    </row>
    <row r="29" spans="1:13" customFormat="1" ht="21.75" customHeight="1" x14ac:dyDescent="0.3">
      <c r="A29" s="362" t="s">
        <v>124</v>
      </c>
      <c r="B29" s="362"/>
      <c r="C29" s="362"/>
      <c r="D29" s="362"/>
      <c r="E29" s="125"/>
      <c r="F29" s="12"/>
      <c r="I29" s="13"/>
    </row>
    <row r="30" spans="1:13" customFormat="1" ht="21.75" customHeight="1" x14ac:dyDescent="0.3">
      <c r="A30" s="363" t="s">
        <v>125</v>
      </c>
      <c r="B30" s="363"/>
      <c r="C30" s="363"/>
      <c r="D30" s="363"/>
      <c r="E30" s="124"/>
      <c r="F30" s="12"/>
      <c r="I30" s="13"/>
    </row>
    <row r="31" spans="1:13" customFormat="1" ht="6" hidden="1" customHeight="1" x14ac:dyDescent="0.3">
      <c r="A31" s="124"/>
      <c r="B31" s="43"/>
      <c r="C31" s="124"/>
      <c r="D31" s="124"/>
      <c r="E31" s="124"/>
      <c r="F31" s="12"/>
      <c r="I31" s="13"/>
    </row>
    <row r="32" spans="1:13" customFormat="1" ht="30.75" customHeight="1" x14ac:dyDescent="0.3">
      <c r="A32" s="124"/>
      <c r="B32" s="43"/>
      <c r="C32" s="124"/>
      <c r="D32" s="124"/>
      <c r="E32" s="124"/>
      <c r="F32" s="12"/>
      <c r="I32" s="13"/>
    </row>
    <row r="33" spans="1:18" customFormat="1" ht="23.25" customHeight="1" x14ac:dyDescent="0.25">
      <c r="A33" s="363" t="s">
        <v>126</v>
      </c>
      <c r="B33" s="363"/>
      <c r="C33" s="363"/>
      <c r="D33" s="363"/>
      <c r="E33" s="363"/>
      <c r="F33" s="363"/>
      <c r="G33" s="363"/>
      <c r="H33" s="363"/>
      <c r="I33" s="363"/>
      <c r="J33" s="363"/>
    </row>
    <row r="34" spans="1:18" customFormat="1" ht="23.25" customHeight="1" x14ac:dyDescent="0.25">
      <c r="A34" s="363" t="s">
        <v>1028</v>
      </c>
      <c r="B34" s="363"/>
      <c r="C34" s="363"/>
      <c r="D34" s="363"/>
      <c r="E34" s="363"/>
      <c r="F34" s="363"/>
      <c r="G34" s="363"/>
      <c r="H34" s="363"/>
      <c r="I34" s="363"/>
      <c r="J34" s="363"/>
    </row>
    <row r="35" spans="1:18" s="33" customFormat="1" ht="21.75" customHeight="1" x14ac:dyDescent="0.25">
      <c r="A35" s="370" t="s">
        <v>421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</row>
    <row r="36" spans="1:18" customFormat="1" ht="16.5" customHeight="1" x14ac:dyDescent="0.25">
      <c r="A36" s="15"/>
      <c r="B36" s="44"/>
      <c r="C36" s="17"/>
      <c r="D36" s="18"/>
      <c r="E36" s="15"/>
      <c r="F36" s="19"/>
      <c r="G36" s="15"/>
      <c r="H36" s="17"/>
      <c r="I36" s="20"/>
    </row>
    <row r="37" spans="1:18" s="23" customFormat="1" ht="22.5" customHeight="1" x14ac:dyDescent="0.2">
      <c r="A37" s="364" t="s">
        <v>118</v>
      </c>
      <c r="B37" s="364" t="s">
        <v>127</v>
      </c>
      <c r="C37" s="366" t="s">
        <v>128</v>
      </c>
      <c r="D37" s="367"/>
      <c r="E37" s="364" t="s">
        <v>129</v>
      </c>
      <c r="F37" s="21" t="s">
        <v>130</v>
      </c>
      <c r="G37" s="21" t="s">
        <v>130</v>
      </c>
      <c r="H37" s="21" t="s">
        <v>131</v>
      </c>
      <c r="I37" s="21" t="s">
        <v>132</v>
      </c>
      <c r="J37" s="22" t="s">
        <v>133</v>
      </c>
      <c r="K37" s="122" t="s">
        <v>134</v>
      </c>
    </row>
    <row r="38" spans="1:18" s="23" customFormat="1" ht="22.5" customHeight="1" x14ac:dyDescent="0.2">
      <c r="A38" s="365"/>
      <c r="B38" s="365"/>
      <c r="C38" s="368"/>
      <c r="D38" s="369"/>
      <c r="E38" s="365"/>
      <c r="F38" s="24" t="s">
        <v>135</v>
      </c>
      <c r="G38" s="24" t="s">
        <v>170</v>
      </c>
      <c r="H38" s="24" t="s">
        <v>136</v>
      </c>
      <c r="I38" s="24" t="s">
        <v>137</v>
      </c>
      <c r="J38" s="25" t="s">
        <v>138</v>
      </c>
      <c r="K38" s="123"/>
    </row>
    <row r="39" spans="1:18" s="46" customFormat="1" ht="24" customHeight="1" x14ac:dyDescent="0.25">
      <c r="A39" s="142">
        <v>1</v>
      </c>
      <c r="B39" s="143" t="s">
        <v>274</v>
      </c>
      <c r="C39" s="54" t="s">
        <v>275</v>
      </c>
      <c r="D39" s="55" t="s">
        <v>45</v>
      </c>
      <c r="E39" s="52" t="s">
        <v>229</v>
      </c>
      <c r="F39" s="144">
        <v>3.45</v>
      </c>
      <c r="G39" s="145">
        <v>91</v>
      </c>
      <c r="H39" s="146" t="s">
        <v>121</v>
      </c>
      <c r="I39" s="144" t="s">
        <v>123</v>
      </c>
      <c r="J39" s="147">
        <v>1050000</v>
      </c>
      <c r="K39" s="148"/>
      <c r="L39" s="149" t="s">
        <v>423</v>
      </c>
      <c r="M39" s="129"/>
      <c r="N39" s="130">
        <v>8.3699999999999992</v>
      </c>
      <c r="O39" s="130">
        <v>22</v>
      </c>
      <c r="P39" s="130">
        <v>22</v>
      </c>
      <c r="Q39" s="130">
        <v>22</v>
      </c>
    </row>
    <row r="40" spans="1:18" s="46" customFormat="1" ht="24" customHeight="1" x14ac:dyDescent="0.25">
      <c r="A40" s="150">
        <v>2</v>
      </c>
      <c r="B40" s="143" t="s">
        <v>276</v>
      </c>
      <c r="C40" s="54" t="s">
        <v>2</v>
      </c>
      <c r="D40" s="55" t="s">
        <v>40</v>
      </c>
      <c r="E40" s="52" t="s">
        <v>277</v>
      </c>
      <c r="F40" s="144">
        <v>3.41</v>
      </c>
      <c r="G40" s="145">
        <v>82</v>
      </c>
      <c r="H40" s="146" t="s">
        <v>152</v>
      </c>
      <c r="I40" s="144" t="s">
        <v>123</v>
      </c>
      <c r="J40" s="151">
        <v>1050000</v>
      </c>
      <c r="K40" s="148"/>
      <c r="L40" s="149" t="s">
        <v>423</v>
      </c>
      <c r="M40" s="129"/>
      <c r="N40" s="130">
        <v>8.15</v>
      </c>
      <c r="O40" s="130">
        <v>22</v>
      </c>
      <c r="P40" s="130">
        <v>22</v>
      </c>
      <c r="Q40" s="130">
        <v>22</v>
      </c>
    </row>
    <row r="41" spans="1:18" ht="27.75" customHeight="1" x14ac:dyDescent="0.25">
      <c r="A41" s="357" t="s">
        <v>139</v>
      </c>
      <c r="B41" s="358"/>
      <c r="C41" s="358"/>
      <c r="D41" s="358"/>
      <c r="E41" s="358"/>
      <c r="F41" s="358"/>
      <c r="G41" s="358"/>
      <c r="H41" s="358"/>
      <c r="I41" s="359"/>
      <c r="J41" s="70">
        <f>SUM(J39:J40)</f>
        <v>2100000</v>
      </c>
      <c r="K41" s="71"/>
      <c r="L41" s="72"/>
      <c r="M41" s="65"/>
      <c r="N41" s="68"/>
      <c r="O41" s="68"/>
      <c r="P41" s="68"/>
      <c r="Q41" s="68"/>
      <c r="R41" s="68"/>
    </row>
    <row r="42" spans="1:18" ht="36" customHeight="1" x14ac:dyDescent="0.25">
      <c r="A42" s="360" t="s">
        <v>415</v>
      </c>
      <c r="B42" s="360"/>
      <c r="C42" s="360"/>
      <c r="D42" s="360"/>
      <c r="E42" s="360"/>
      <c r="F42" s="360"/>
      <c r="G42" s="360"/>
      <c r="H42" s="360"/>
      <c r="I42" s="360"/>
      <c r="J42" s="360"/>
      <c r="K42" s="360"/>
      <c r="L42" s="6"/>
      <c r="M42" s="6"/>
      <c r="N42" s="6"/>
      <c r="O42" s="6"/>
      <c r="P42" s="2"/>
      <c r="Q42" s="2"/>
    </row>
    <row r="43" spans="1:18" s="10" customFormat="1" ht="21" customHeight="1" x14ac:dyDescent="0.25">
      <c r="A43" s="124"/>
      <c r="B43" s="43"/>
      <c r="C43" s="124"/>
      <c r="D43" s="124"/>
      <c r="E43" s="124"/>
      <c r="F43" s="124"/>
      <c r="G43" s="124"/>
      <c r="H43" s="124"/>
      <c r="I43" s="124"/>
      <c r="J43" s="124"/>
    </row>
    <row r="44" spans="1:18" s="10" customFormat="1" ht="20.25" customHeight="1" x14ac:dyDescent="0.25">
      <c r="A44" s="361" t="s">
        <v>140</v>
      </c>
      <c r="B44" s="361"/>
      <c r="C44" s="361"/>
      <c r="D44" s="361" t="s">
        <v>171</v>
      </c>
      <c r="E44" s="361"/>
      <c r="F44" s="361"/>
      <c r="G44" s="361"/>
      <c r="H44" s="361"/>
      <c r="I44" s="361" t="s">
        <v>141</v>
      </c>
      <c r="J44" s="361"/>
      <c r="K44" s="361"/>
    </row>
    <row r="45" spans="1:18" s="10" customFormat="1" ht="20.25" customHeight="1" x14ac:dyDescent="0.3">
      <c r="A45" s="29"/>
      <c r="B45" s="45"/>
      <c r="C45" s="29"/>
      <c r="D45" s="361" t="s">
        <v>172</v>
      </c>
      <c r="E45" s="361"/>
      <c r="F45" s="361"/>
      <c r="G45" s="361"/>
      <c r="H45" s="361"/>
      <c r="I45" s="363" t="s">
        <v>142</v>
      </c>
      <c r="J45" s="363"/>
      <c r="K45" s="363"/>
    </row>
    <row r="46" spans="1:18" s="10" customFormat="1" ht="48.75" customHeight="1" x14ac:dyDescent="0.25">
      <c r="B46" s="45"/>
      <c r="D46" s="10" t="s">
        <v>143</v>
      </c>
      <c r="M46" s="10">
        <v>1</v>
      </c>
    </row>
    <row r="47" spans="1:18" s="10" customFormat="1" x14ac:dyDescent="0.25">
      <c r="B47" s="45"/>
    </row>
    <row r="48" spans="1:18" s="10" customFormat="1" ht="17.25" customHeight="1" x14ac:dyDescent="0.25">
      <c r="A48" s="363" t="s">
        <v>144</v>
      </c>
      <c r="B48" s="363"/>
      <c r="C48" s="363"/>
      <c r="D48" s="363" t="s">
        <v>145</v>
      </c>
      <c r="E48" s="363"/>
      <c r="F48" s="363"/>
      <c r="G48" s="363"/>
      <c r="H48" s="363"/>
      <c r="I48" s="363" t="s">
        <v>146</v>
      </c>
      <c r="J48" s="363"/>
      <c r="K48" s="363"/>
    </row>
    <row r="49" spans="1:11" s="10" customFormat="1" ht="17.25" customHeight="1" x14ac:dyDescent="0.25">
      <c r="A49" s="124"/>
      <c r="B49" s="124"/>
      <c r="C49" s="124"/>
      <c r="D49" s="124"/>
      <c r="E49" s="124"/>
      <c r="F49" s="124"/>
      <c r="G49" s="124"/>
      <c r="H49" s="124"/>
      <c r="I49" s="124"/>
      <c r="J49" s="124"/>
      <c r="K49" s="124"/>
    </row>
    <row r="50" spans="1:11" s="10" customFormat="1" ht="17.25" customHeight="1" x14ac:dyDescent="0.25">
      <c r="A50" s="124"/>
      <c r="B50" s="124"/>
      <c r="C50" s="124"/>
      <c r="D50" s="124"/>
      <c r="E50" s="124"/>
      <c r="F50" s="124"/>
      <c r="G50" s="124"/>
      <c r="H50" s="124"/>
      <c r="I50" s="124"/>
      <c r="J50" s="124"/>
      <c r="K50" s="124"/>
    </row>
    <row r="51" spans="1:11" s="10" customFormat="1" ht="17.25" customHeight="1" x14ac:dyDescent="0.25">
      <c r="A51" s="124"/>
      <c r="B51" s="124"/>
      <c r="C51" s="124"/>
      <c r="D51" s="124"/>
      <c r="E51" s="124"/>
      <c r="F51" s="124"/>
      <c r="G51" s="124"/>
      <c r="H51" s="124"/>
      <c r="I51" s="124"/>
      <c r="J51" s="124"/>
      <c r="K51" s="124"/>
    </row>
    <row r="52" spans="1:11" s="10" customFormat="1" ht="17.25" customHeight="1" x14ac:dyDescent="0.25">
      <c r="A52" s="124"/>
      <c r="B52" s="124"/>
      <c r="C52" s="124"/>
      <c r="D52" s="124"/>
      <c r="E52" s="124"/>
      <c r="F52" s="124"/>
      <c r="G52" s="124"/>
      <c r="H52" s="124"/>
      <c r="I52" s="124"/>
      <c r="J52" s="124"/>
      <c r="K52" s="124"/>
    </row>
    <row r="53" spans="1:11" s="10" customFormat="1" ht="17.25" customHeight="1" x14ac:dyDescent="0.25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</row>
    <row r="54" spans="1:11" s="10" customFormat="1" ht="17.25" customHeight="1" x14ac:dyDescent="0.25">
      <c r="A54" s="124"/>
      <c r="B54" s="124"/>
      <c r="C54" s="124"/>
      <c r="D54" s="124"/>
      <c r="E54" s="124"/>
      <c r="F54" s="124"/>
      <c r="G54" s="124"/>
      <c r="H54" s="124"/>
      <c r="I54" s="124"/>
      <c r="J54" s="124"/>
      <c r="K54" s="124"/>
    </row>
    <row r="55" spans="1:11" s="10" customFormat="1" ht="17.25" customHeight="1" x14ac:dyDescent="0.25">
      <c r="A55" s="124"/>
      <c r="B55" s="124"/>
      <c r="C55" s="124"/>
      <c r="D55" s="124"/>
      <c r="E55" s="124"/>
      <c r="F55" s="124"/>
      <c r="G55" s="124"/>
      <c r="H55" s="124"/>
      <c r="I55" s="124"/>
      <c r="J55" s="124"/>
      <c r="K55" s="124"/>
    </row>
    <row r="56" spans="1:11" s="10" customFormat="1" ht="17.25" customHeight="1" x14ac:dyDescent="0.25">
      <c r="A56" s="124"/>
      <c r="B56" s="124"/>
      <c r="C56" s="124"/>
      <c r="D56" s="124"/>
      <c r="E56" s="124"/>
      <c r="F56" s="124"/>
      <c r="G56" s="124"/>
      <c r="H56" s="124"/>
      <c r="I56" s="124"/>
      <c r="J56" s="124"/>
      <c r="K56" s="124"/>
    </row>
    <row r="57" spans="1:11" s="10" customFormat="1" ht="12.75" customHeight="1" x14ac:dyDescent="0.25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57"/>
    </row>
    <row r="58" spans="1:11" s="10" customFormat="1" ht="12.75" customHeight="1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</row>
    <row r="59" spans="1:11" s="10" customFormat="1" ht="12.75" customHeight="1" x14ac:dyDescent="0.25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57"/>
    </row>
    <row r="60" spans="1:11" s="10" customFormat="1" ht="12.75" customHeight="1" x14ac:dyDescent="0.25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57"/>
    </row>
    <row r="61" spans="1:11" s="10" customFormat="1" ht="12.75" customHeight="1" x14ac:dyDescent="0.25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57"/>
    </row>
    <row r="62" spans="1:11" s="10" customFormat="1" ht="12.75" customHeight="1" x14ac:dyDescent="0.25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57"/>
    </row>
  </sheetData>
  <mergeCells count="38">
    <mergeCell ref="A48:C48"/>
    <mergeCell ref="D48:H48"/>
    <mergeCell ref="I48:K48"/>
    <mergeCell ref="A7:K7"/>
    <mergeCell ref="A35:K35"/>
    <mergeCell ref="A37:A38"/>
    <mergeCell ref="B37:B38"/>
    <mergeCell ref="C37:D38"/>
    <mergeCell ref="E37:E38"/>
    <mergeCell ref="A41:I41"/>
    <mergeCell ref="A42:K42"/>
    <mergeCell ref="A44:C44"/>
    <mergeCell ref="D45:H45"/>
    <mergeCell ref="I45:K45"/>
    <mergeCell ref="A30:D30"/>
    <mergeCell ref="A33:J33"/>
    <mergeCell ref="A34:J34"/>
    <mergeCell ref="I44:K44"/>
    <mergeCell ref="I17:K17"/>
    <mergeCell ref="I20:K20"/>
    <mergeCell ref="D17:H17"/>
    <mergeCell ref="D20:H20"/>
    <mergeCell ref="A29:D29"/>
    <mergeCell ref="D44:H44"/>
    <mergeCell ref="A20:C20"/>
    <mergeCell ref="A1:D1"/>
    <mergeCell ref="A2:D2"/>
    <mergeCell ref="A5:J5"/>
    <mergeCell ref="A6:J6"/>
    <mergeCell ref="A9:A10"/>
    <mergeCell ref="B9:B10"/>
    <mergeCell ref="C9:D10"/>
    <mergeCell ref="E9:E10"/>
    <mergeCell ref="A13:I13"/>
    <mergeCell ref="A14:K14"/>
    <mergeCell ref="A16:C16"/>
    <mergeCell ref="D16:H16"/>
    <mergeCell ref="I16:K16"/>
  </mergeCells>
  <pageMargins left="1.23" right="0.2" top="0.2" bottom="0.2" header="0.2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98"/>
  <sheetViews>
    <sheetView topLeftCell="A71" workbookViewId="0">
      <selection activeCell="F45" sqref="F45"/>
    </sheetView>
  </sheetViews>
  <sheetFormatPr defaultRowHeight="15.75" x14ac:dyDescent="0.25"/>
  <cols>
    <col min="1" max="1" width="4.7109375" style="1" customWidth="1"/>
    <col min="2" max="2" width="18" style="46" customWidth="1"/>
    <col min="3" max="3" width="17.42578125" style="2" customWidth="1"/>
    <col min="4" max="4" width="8.140625" style="2" customWidth="1"/>
    <col min="5" max="5" width="13.140625" style="1" customWidth="1"/>
    <col min="6" max="6" width="9.28515625" style="1" customWidth="1"/>
    <col min="7" max="7" width="7.85546875" style="1" customWidth="1"/>
    <col min="8" max="8" width="11.5703125" style="2" customWidth="1"/>
    <col min="9" max="9" width="9.85546875" style="2" customWidth="1"/>
    <col min="10" max="10" width="14.5703125" style="9" customWidth="1"/>
    <col min="11" max="11" width="14.7109375" style="9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7" customFormat="1" ht="14.25" customHeight="1" x14ac:dyDescent="0.3">
      <c r="A1" s="371" t="s">
        <v>124</v>
      </c>
      <c r="B1" s="371"/>
      <c r="C1" s="371"/>
      <c r="D1" s="371"/>
      <c r="E1" s="11"/>
      <c r="F1" s="12"/>
      <c r="G1" s="12"/>
      <c r="J1" s="13"/>
    </row>
    <row r="2" spans="1:17" customFormat="1" ht="14.25" customHeight="1" x14ac:dyDescent="0.3">
      <c r="A2" s="372" t="s">
        <v>125</v>
      </c>
      <c r="B2" s="372"/>
      <c r="C2" s="372"/>
      <c r="D2" s="372"/>
      <c r="E2" s="14"/>
      <c r="F2" s="12"/>
      <c r="G2" s="12"/>
      <c r="J2" s="13"/>
    </row>
    <row r="3" spans="1:17" customFormat="1" ht="0.75" customHeight="1" x14ac:dyDescent="0.3">
      <c r="A3" s="14"/>
      <c r="B3" s="251"/>
      <c r="C3" s="14"/>
      <c r="D3" s="14"/>
      <c r="E3" s="14"/>
      <c r="F3" s="12"/>
      <c r="G3" s="12"/>
      <c r="J3" s="13"/>
    </row>
    <row r="4" spans="1:17" s="184" customFormat="1" ht="16.5" customHeight="1" x14ac:dyDescent="0.25">
      <c r="A4" s="372" t="s">
        <v>126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</row>
    <row r="5" spans="1:17" s="184" customFormat="1" ht="16.5" customHeight="1" x14ac:dyDescent="0.25">
      <c r="A5" s="372" t="s">
        <v>1029</v>
      </c>
      <c r="B5" s="372"/>
      <c r="C5" s="372"/>
      <c r="D5" s="372"/>
      <c r="E5" s="372"/>
      <c r="F5" s="372"/>
      <c r="G5" s="372"/>
      <c r="H5" s="372"/>
      <c r="I5" s="372"/>
      <c r="J5" s="372"/>
      <c r="K5" s="372"/>
    </row>
    <row r="6" spans="1:17" s="184" customFormat="1" ht="16.5" customHeight="1" x14ac:dyDescent="0.25">
      <c r="A6" s="373" t="s">
        <v>421</v>
      </c>
      <c r="B6" s="373"/>
      <c r="C6" s="373"/>
      <c r="D6" s="373"/>
      <c r="E6" s="373"/>
      <c r="F6" s="373"/>
      <c r="G6" s="373"/>
      <c r="H6" s="373"/>
      <c r="I6" s="373"/>
      <c r="J6" s="373"/>
      <c r="K6" s="373"/>
    </row>
    <row r="7" spans="1:17" customFormat="1" ht="3" customHeight="1" x14ac:dyDescent="0.25">
      <c r="A7" s="15"/>
      <c r="B7" s="44"/>
      <c r="C7" s="17"/>
      <c r="D7" s="18"/>
      <c r="E7" s="15"/>
      <c r="F7" s="19"/>
      <c r="G7" s="19"/>
      <c r="H7" s="15"/>
      <c r="I7" s="17"/>
      <c r="J7" s="20"/>
    </row>
    <row r="8" spans="1:17" s="180" customFormat="1" ht="12.75" customHeight="1" x14ac:dyDescent="0.2">
      <c r="A8" s="374" t="s">
        <v>118</v>
      </c>
      <c r="B8" s="364" t="s">
        <v>127</v>
      </c>
      <c r="C8" s="376" t="s">
        <v>128</v>
      </c>
      <c r="D8" s="377"/>
      <c r="E8" s="374" t="s">
        <v>129</v>
      </c>
      <c r="F8" s="178" t="s">
        <v>130</v>
      </c>
      <c r="G8" s="178" t="s">
        <v>182</v>
      </c>
      <c r="H8" s="178" t="s">
        <v>131</v>
      </c>
      <c r="I8" s="178" t="s">
        <v>132</v>
      </c>
      <c r="J8" s="179" t="s">
        <v>133</v>
      </c>
      <c r="K8" s="380" t="s">
        <v>134</v>
      </c>
    </row>
    <row r="9" spans="1:17" s="180" customFormat="1" ht="12.75" customHeight="1" x14ac:dyDescent="0.2">
      <c r="A9" s="375"/>
      <c r="B9" s="365"/>
      <c r="C9" s="378"/>
      <c r="D9" s="379"/>
      <c r="E9" s="375"/>
      <c r="F9" s="181" t="s">
        <v>135</v>
      </c>
      <c r="G9" s="181" t="s">
        <v>169</v>
      </c>
      <c r="H9" s="181" t="s">
        <v>136</v>
      </c>
      <c r="I9" s="181" t="s">
        <v>137</v>
      </c>
      <c r="J9" s="182" t="s">
        <v>138</v>
      </c>
      <c r="K9" s="375"/>
    </row>
    <row r="10" spans="1:17" s="2" customFormat="1" ht="18" customHeight="1" x14ac:dyDescent="0.25">
      <c r="A10" s="142">
        <v>1</v>
      </c>
      <c r="B10" s="126" t="s">
        <v>424</v>
      </c>
      <c r="C10" s="54" t="s">
        <v>60</v>
      </c>
      <c r="D10" s="55" t="s">
        <v>425</v>
      </c>
      <c r="E10" s="52" t="s">
        <v>426</v>
      </c>
      <c r="F10" s="144">
        <v>3.88</v>
      </c>
      <c r="G10" s="145">
        <v>90</v>
      </c>
      <c r="H10" s="146" t="s">
        <v>149</v>
      </c>
      <c r="I10" s="53" t="s">
        <v>149</v>
      </c>
      <c r="J10" s="151">
        <v>1150000</v>
      </c>
      <c r="K10" s="148"/>
      <c r="L10" s="149" t="s">
        <v>427</v>
      </c>
      <c r="M10" s="149"/>
      <c r="N10" s="52">
        <v>8.89</v>
      </c>
      <c r="O10" s="52">
        <v>16</v>
      </c>
      <c r="P10" s="52">
        <v>16</v>
      </c>
      <c r="Q10" s="52">
        <v>16</v>
      </c>
    </row>
    <row r="11" spans="1:17" s="2" customFormat="1" ht="18" customHeight="1" x14ac:dyDescent="0.25">
      <c r="A11" s="169">
        <v>2</v>
      </c>
      <c r="B11" s="126" t="s">
        <v>173</v>
      </c>
      <c r="C11" s="54" t="s">
        <v>2</v>
      </c>
      <c r="D11" s="55" t="s">
        <v>10</v>
      </c>
      <c r="E11" s="52" t="s">
        <v>174</v>
      </c>
      <c r="F11" s="144">
        <v>3.75</v>
      </c>
      <c r="G11" s="145">
        <v>93</v>
      </c>
      <c r="H11" s="146" t="s">
        <v>149</v>
      </c>
      <c r="I11" s="53" t="s">
        <v>149</v>
      </c>
      <c r="J11" s="151">
        <v>1150000</v>
      </c>
      <c r="K11" s="148"/>
      <c r="L11" s="149" t="s">
        <v>427</v>
      </c>
      <c r="M11" s="149"/>
      <c r="N11" s="52">
        <v>8.68</v>
      </c>
      <c r="O11" s="52">
        <v>16</v>
      </c>
      <c r="P11" s="52">
        <v>16</v>
      </c>
      <c r="Q11" s="52">
        <v>16</v>
      </c>
    </row>
    <row r="12" spans="1:17" s="2" customFormat="1" ht="18" customHeight="1" x14ac:dyDescent="0.25">
      <c r="A12" s="169">
        <v>3</v>
      </c>
      <c r="B12" s="126" t="s">
        <v>428</v>
      </c>
      <c r="C12" s="54" t="s">
        <v>429</v>
      </c>
      <c r="D12" s="55" t="s">
        <v>156</v>
      </c>
      <c r="E12" s="52" t="s">
        <v>430</v>
      </c>
      <c r="F12" s="144">
        <v>3.63</v>
      </c>
      <c r="G12" s="145">
        <v>96</v>
      </c>
      <c r="H12" s="146" t="s">
        <v>149</v>
      </c>
      <c r="I12" s="53" t="s">
        <v>149</v>
      </c>
      <c r="J12" s="151">
        <v>1150000</v>
      </c>
      <c r="K12" s="148"/>
      <c r="L12" s="149" t="s">
        <v>427</v>
      </c>
      <c r="M12" s="149"/>
      <c r="N12" s="52">
        <v>8.5399999999999991</v>
      </c>
      <c r="O12" s="52">
        <v>16</v>
      </c>
      <c r="P12" s="52">
        <v>16</v>
      </c>
      <c r="Q12" s="52">
        <v>16</v>
      </c>
    </row>
    <row r="13" spans="1:17" s="2" customFormat="1" ht="18" customHeight="1" x14ac:dyDescent="0.25">
      <c r="A13" s="169">
        <v>4</v>
      </c>
      <c r="B13" s="126" t="s">
        <v>431</v>
      </c>
      <c r="C13" s="54" t="s">
        <v>432</v>
      </c>
      <c r="D13" s="55" t="s">
        <v>10</v>
      </c>
      <c r="E13" s="52" t="s">
        <v>433</v>
      </c>
      <c r="F13" s="144">
        <v>3.63</v>
      </c>
      <c r="G13" s="145">
        <v>90</v>
      </c>
      <c r="H13" s="146" t="s">
        <v>149</v>
      </c>
      <c r="I13" s="53" t="s">
        <v>149</v>
      </c>
      <c r="J13" s="151">
        <v>1150000</v>
      </c>
      <c r="K13" s="148"/>
      <c r="L13" s="149" t="s">
        <v>427</v>
      </c>
      <c r="M13" s="149"/>
      <c r="N13" s="52">
        <v>8.61</v>
      </c>
      <c r="O13" s="52">
        <v>16</v>
      </c>
      <c r="P13" s="52">
        <v>16</v>
      </c>
      <c r="Q13" s="52">
        <v>16</v>
      </c>
    </row>
    <row r="14" spans="1:17" s="2" customFormat="1" ht="18" customHeight="1" x14ac:dyDescent="0.25">
      <c r="A14" s="169">
        <v>5</v>
      </c>
      <c r="B14" s="126" t="s">
        <v>175</v>
      </c>
      <c r="C14" s="54" t="s">
        <v>61</v>
      </c>
      <c r="D14" s="55" t="s">
        <v>176</v>
      </c>
      <c r="E14" s="52" t="s">
        <v>177</v>
      </c>
      <c r="F14" s="144">
        <v>3.63</v>
      </c>
      <c r="G14" s="145">
        <v>90</v>
      </c>
      <c r="H14" s="146" t="s">
        <v>149</v>
      </c>
      <c r="I14" s="53" t="s">
        <v>149</v>
      </c>
      <c r="J14" s="151">
        <v>1150000</v>
      </c>
      <c r="K14" s="148"/>
      <c r="L14" s="149" t="s">
        <v>427</v>
      </c>
      <c r="M14" s="149"/>
      <c r="N14" s="52">
        <v>8.69</v>
      </c>
      <c r="O14" s="52">
        <v>16</v>
      </c>
      <c r="P14" s="52">
        <v>16</v>
      </c>
      <c r="Q14" s="52">
        <v>16</v>
      </c>
    </row>
    <row r="15" spans="1:17" s="2" customFormat="1" ht="18" customHeight="1" x14ac:dyDescent="0.25">
      <c r="A15" s="169">
        <v>6</v>
      </c>
      <c r="B15" s="126" t="s">
        <v>434</v>
      </c>
      <c r="C15" s="54" t="s">
        <v>17</v>
      </c>
      <c r="D15" s="55" t="s">
        <v>435</v>
      </c>
      <c r="E15" s="52" t="s">
        <v>436</v>
      </c>
      <c r="F15" s="144">
        <v>3.63</v>
      </c>
      <c r="G15" s="145">
        <v>92</v>
      </c>
      <c r="H15" s="146" t="s">
        <v>149</v>
      </c>
      <c r="I15" s="53" t="s">
        <v>149</v>
      </c>
      <c r="J15" s="151">
        <v>1150000</v>
      </c>
      <c r="K15" s="148"/>
      <c r="L15" s="149" t="s">
        <v>427</v>
      </c>
      <c r="M15" s="149"/>
      <c r="N15" s="52">
        <v>8.7100000000000009</v>
      </c>
      <c r="O15" s="52">
        <v>16</v>
      </c>
      <c r="P15" s="52">
        <v>16</v>
      </c>
      <c r="Q15" s="52">
        <v>16</v>
      </c>
    </row>
    <row r="16" spans="1:17" s="2" customFormat="1" ht="18" customHeight="1" x14ac:dyDescent="0.25">
      <c r="A16" s="169">
        <v>7</v>
      </c>
      <c r="B16" s="126" t="s">
        <v>437</v>
      </c>
      <c r="C16" s="54" t="s">
        <v>22</v>
      </c>
      <c r="D16" s="55" t="s">
        <v>41</v>
      </c>
      <c r="E16" s="52" t="s">
        <v>438</v>
      </c>
      <c r="F16" s="144">
        <v>3.63</v>
      </c>
      <c r="G16" s="145">
        <v>90</v>
      </c>
      <c r="H16" s="146" t="s">
        <v>149</v>
      </c>
      <c r="I16" s="53" t="s">
        <v>149</v>
      </c>
      <c r="J16" s="151">
        <v>1150000</v>
      </c>
      <c r="K16" s="148"/>
      <c r="L16" s="149" t="s">
        <v>427</v>
      </c>
      <c r="M16" s="149"/>
      <c r="N16" s="52">
        <v>8.64</v>
      </c>
      <c r="O16" s="52">
        <v>16</v>
      </c>
      <c r="P16" s="52">
        <v>16</v>
      </c>
      <c r="Q16" s="52">
        <v>16</v>
      </c>
    </row>
    <row r="17" spans="1:18" ht="18" customHeight="1" x14ac:dyDescent="0.25">
      <c r="A17" s="169">
        <v>8</v>
      </c>
      <c r="B17" s="126" t="s">
        <v>439</v>
      </c>
      <c r="C17" s="54" t="s">
        <v>440</v>
      </c>
      <c r="D17" s="55" t="s">
        <v>3</v>
      </c>
      <c r="E17" s="52" t="s">
        <v>441</v>
      </c>
      <c r="F17" s="144">
        <v>3.63</v>
      </c>
      <c r="G17" s="145">
        <v>90</v>
      </c>
      <c r="H17" s="146" t="s">
        <v>149</v>
      </c>
      <c r="I17" s="53" t="s">
        <v>149</v>
      </c>
      <c r="J17" s="151">
        <v>1150000</v>
      </c>
      <c r="K17" s="148"/>
      <c r="L17" s="149" t="s">
        <v>427</v>
      </c>
      <c r="M17" s="149"/>
      <c r="N17" s="52">
        <v>8.5500000000000007</v>
      </c>
      <c r="O17" s="52">
        <v>16</v>
      </c>
      <c r="P17" s="52">
        <v>16</v>
      </c>
      <c r="Q17" s="52">
        <v>16</v>
      </c>
      <c r="R17" s="2"/>
    </row>
    <row r="18" spans="1:18" ht="18" customHeight="1" x14ac:dyDescent="0.25">
      <c r="A18" s="169">
        <v>9</v>
      </c>
      <c r="B18" s="354" t="s">
        <v>178</v>
      </c>
      <c r="C18" s="161" t="s">
        <v>179</v>
      </c>
      <c r="D18" s="162" t="s">
        <v>24</v>
      </c>
      <c r="E18" s="163" t="s">
        <v>180</v>
      </c>
      <c r="F18" s="164">
        <v>3.57</v>
      </c>
      <c r="G18" s="165">
        <v>82</v>
      </c>
      <c r="H18" s="146" t="s">
        <v>152</v>
      </c>
      <c r="I18" s="144" t="s">
        <v>123</v>
      </c>
      <c r="J18" s="151">
        <v>1050000</v>
      </c>
      <c r="K18" s="148"/>
      <c r="L18" s="166" t="s">
        <v>427</v>
      </c>
      <c r="M18" s="166"/>
      <c r="N18" s="163">
        <v>8.76</v>
      </c>
      <c r="O18" s="163">
        <v>14</v>
      </c>
      <c r="P18" s="163">
        <v>14</v>
      </c>
      <c r="Q18" s="163">
        <v>14</v>
      </c>
      <c r="R18" s="2"/>
    </row>
    <row r="19" spans="1:18" ht="18" customHeight="1" x14ac:dyDescent="0.25">
      <c r="A19" s="169">
        <v>10</v>
      </c>
      <c r="B19" s="126" t="s">
        <v>442</v>
      </c>
      <c r="C19" s="54" t="s">
        <v>443</v>
      </c>
      <c r="D19" s="55" t="s">
        <v>4</v>
      </c>
      <c r="E19" s="52" t="s">
        <v>444</v>
      </c>
      <c r="F19" s="144">
        <v>3.5</v>
      </c>
      <c r="G19" s="145">
        <v>90</v>
      </c>
      <c r="H19" s="146" t="s">
        <v>121</v>
      </c>
      <c r="I19" s="144" t="s">
        <v>123</v>
      </c>
      <c r="J19" s="151">
        <v>1050000</v>
      </c>
      <c r="K19" s="148"/>
      <c r="L19" s="149" t="s">
        <v>427</v>
      </c>
      <c r="M19" s="149"/>
      <c r="N19" s="52">
        <v>8.48</v>
      </c>
      <c r="O19" s="52">
        <v>16</v>
      </c>
      <c r="P19" s="52">
        <v>16</v>
      </c>
      <c r="Q19" s="52">
        <v>16</v>
      </c>
      <c r="R19" s="2"/>
    </row>
    <row r="20" spans="1:18" ht="18" customHeight="1" x14ac:dyDescent="0.25">
      <c r="A20" s="169">
        <v>11</v>
      </c>
      <c r="B20" s="126" t="s">
        <v>445</v>
      </c>
      <c r="C20" s="54" t="s">
        <v>446</v>
      </c>
      <c r="D20" s="55" t="s">
        <v>447</v>
      </c>
      <c r="E20" s="52" t="s">
        <v>448</v>
      </c>
      <c r="F20" s="144">
        <v>3.5</v>
      </c>
      <c r="G20" s="145">
        <v>90</v>
      </c>
      <c r="H20" s="146" t="s">
        <v>121</v>
      </c>
      <c r="I20" s="144" t="s">
        <v>123</v>
      </c>
      <c r="J20" s="151">
        <v>1050000</v>
      </c>
      <c r="K20" s="148"/>
      <c r="L20" s="149" t="s">
        <v>427</v>
      </c>
      <c r="M20" s="149"/>
      <c r="N20" s="52">
        <v>8.24</v>
      </c>
      <c r="O20" s="52">
        <v>16</v>
      </c>
      <c r="P20" s="52">
        <v>16</v>
      </c>
      <c r="Q20" s="52">
        <v>16</v>
      </c>
      <c r="R20" s="2"/>
    </row>
    <row r="21" spans="1:18" ht="18" customHeight="1" x14ac:dyDescent="0.25">
      <c r="A21" s="169">
        <v>12</v>
      </c>
      <c r="B21" s="126" t="s">
        <v>449</v>
      </c>
      <c r="C21" s="54" t="s">
        <v>450</v>
      </c>
      <c r="D21" s="55" t="s">
        <v>47</v>
      </c>
      <c r="E21" s="52" t="s">
        <v>283</v>
      </c>
      <c r="F21" s="144">
        <v>3.5</v>
      </c>
      <c r="G21" s="145">
        <v>90</v>
      </c>
      <c r="H21" s="146" t="s">
        <v>121</v>
      </c>
      <c r="I21" s="144" t="s">
        <v>123</v>
      </c>
      <c r="J21" s="151">
        <v>1050000</v>
      </c>
      <c r="K21" s="148"/>
      <c r="L21" s="149" t="s">
        <v>427</v>
      </c>
      <c r="M21" s="149"/>
      <c r="N21" s="52">
        <v>8.5299999999999994</v>
      </c>
      <c r="O21" s="52">
        <v>16</v>
      </c>
      <c r="P21" s="52">
        <v>16</v>
      </c>
      <c r="Q21" s="52">
        <v>16</v>
      </c>
      <c r="R21" s="2"/>
    </row>
    <row r="22" spans="1:18" ht="18" customHeight="1" x14ac:dyDescent="0.25">
      <c r="A22" s="169">
        <v>13</v>
      </c>
      <c r="B22" s="126" t="s">
        <v>451</v>
      </c>
      <c r="C22" s="54" t="s">
        <v>49</v>
      </c>
      <c r="D22" s="55" t="s">
        <v>452</v>
      </c>
      <c r="E22" s="52" t="s">
        <v>453</v>
      </c>
      <c r="F22" s="144">
        <v>3.5</v>
      </c>
      <c r="G22" s="145">
        <v>90</v>
      </c>
      <c r="H22" s="146" t="s">
        <v>121</v>
      </c>
      <c r="I22" s="144" t="s">
        <v>123</v>
      </c>
      <c r="J22" s="151">
        <v>1050000</v>
      </c>
      <c r="K22" s="148"/>
      <c r="L22" s="149" t="s">
        <v>427</v>
      </c>
      <c r="M22" s="149"/>
      <c r="N22" s="52">
        <v>8.49</v>
      </c>
      <c r="O22" s="52">
        <v>16</v>
      </c>
      <c r="P22" s="52">
        <v>16</v>
      </c>
      <c r="Q22" s="52">
        <v>16</v>
      </c>
      <c r="R22" s="2"/>
    </row>
    <row r="23" spans="1:18" ht="18" customHeight="1" x14ac:dyDescent="0.25">
      <c r="A23" s="169">
        <v>14</v>
      </c>
      <c r="B23" s="126" t="s">
        <v>454</v>
      </c>
      <c r="C23" s="54" t="s">
        <v>455</v>
      </c>
      <c r="D23" s="55" t="s">
        <v>456</v>
      </c>
      <c r="E23" s="52" t="s">
        <v>457</v>
      </c>
      <c r="F23" s="144">
        <v>3.5</v>
      </c>
      <c r="G23" s="145">
        <v>92</v>
      </c>
      <c r="H23" s="146" t="s">
        <v>121</v>
      </c>
      <c r="I23" s="144" t="s">
        <v>123</v>
      </c>
      <c r="J23" s="151">
        <v>1050000</v>
      </c>
      <c r="K23" s="148"/>
      <c r="L23" s="149" t="s">
        <v>427</v>
      </c>
      <c r="M23" s="149"/>
      <c r="N23" s="52">
        <v>8.33</v>
      </c>
      <c r="O23" s="52">
        <v>16</v>
      </c>
      <c r="P23" s="52">
        <v>16</v>
      </c>
      <c r="Q23" s="52">
        <v>16</v>
      </c>
      <c r="R23" s="2"/>
    </row>
    <row r="24" spans="1:18" ht="18" customHeight="1" x14ac:dyDescent="0.25">
      <c r="A24" s="169">
        <v>15</v>
      </c>
      <c r="B24" s="126" t="s">
        <v>458</v>
      </c>
      <c r="C24" s="54" t="s">
        <v>459</v>
      </c>
      <c r="D24" s="55" t="s">
        <v>460</v>
      </c>
      <c r="E24" s="52" t="s">
        <v>461</v>
      </c>
      <c r="F24" s="144">
        <v>3.5</v>
      </c>
      <c r="G24" s="145">
        <v>93</v>
      </c>
      <c r="H24" s="146" t="s">
        <v>121</v>
      </c>
      <c r="I24" s="144" t="s">
        <v>123</v>
      </c>
      <c r="J24" s="151">
        <v>1050000</v>
      </c>
      <c r="K24" s="148"/>
      <c r="L24" s="149" t="s">
        <v>427</v>
      </c>
      <c r="M24" s="149"/>
      <c r="N24" s="52">
        <v>8.4600000000000009</v>
      </c>
      <c r="O24" s="52">
        <v>16</v>
      </c>
      <c r="P24" s="52">
        <v>16</v>
      </c>
      <c r="Q24" s="52">
        <v>16</v>
      </c>
      <c r="R24" s="2"/>
    </row>
    <row r="25" spans="1:18" ht="18" customHeight="1" x14ac:dyDescent="0.25">
      <c r="A25" s="169">
        <v>16</v>
      </c>
      <c r="B25" s="126" t="s">
        <v>462</v>
      </c>
      <c r="C25" s="54" t="s">
        <v>2</v>
      </c>
      <c r="D25" s="55" t="s">
        <v>55</v>
      </c>
      <c r="E25" s="52" t="s">
        <v>181</v>
      </c>
      <c r="F25" s="144">
        <v>3.5</v>
      </c>
      <c r="G25" s="145">
        <v>90</v>
      </c>
      <c r="H25" s="146" t="s">
        <v>121</v>
      </c>
      <c r="I25" s="144" t="s">
        <v>123</v>
      </c>
      <c r="J25" s="151">
        <v>1050000</v>
      </c>
      <c r="K25" s="148"/>
      <c r="L25" s="149" t="s">
        <v>427</v>
      </c>
      <c r="M25" s="149"/>
      <c r="N25" s="52">
        <v>8.64</v>
      </c>
      <c r="O25" s="52">
        <v>16</v>
      </c>
      <c r="P25" s="52">
        <v>16</v>
      </c>
      <c r="Q25" s="52">
        <v>16</v>
      </c>
      <c r="R25" s="2"/>
    </row>
    <row r="26" spans="1:18" ht="18" customHeight="1" x14ac:dyDescent="0.25">
      <c r="A26" s="169">
        <v>17</v>
      </c>
      <c r="B26" s="126" t="s">
        <v>304</v>
      </c>
      <c r="C26" s="54" t="s">
        <v>291</v>
      </c>
      <c r="D26" s="55" t="s">
        <v>228</v>
      </c>
      <c r="E26" s="52" t="s">
        <v>160</v>
      </c>
      <c r="F26" s="144">
        <v>3.43</v>
      </c>
      <c r="G26" s="145">
        <v>84</v>
      </c>
      <c r="H26" s="146" t="s">
        <v>152</v>
      </c>
      <c r="I26" s="144" t="s">
        <v>123</v>
      </c>
      <c r="J26" s="151">
        <v>1050000</v>
      </c>
      <c r="K26" s="148"/>
      <c r="L26" s="149" t="s">
        <v>427</v>
      </c>
      <c r="M26" s="149"/>
      <c r="N26" s="52">
        <v>8.49</v>
      </c>
      <c r="O26" s="52">
        <v>14</v>
      </c>
      <c r="P26" s="52">
        <v>14</v>
      </c>
      <c r="Q26" s="52">
        <v>14</v>
      </c>
      <c r="R26" s="2"/>
    </row>
    <row r="27" spans="1:18" ht="18" customHeight="1" x14ac:dyDescent="0.25">
      <c r="A27" s="169">
        <v>18</v>
      </c>
      <c r="B27" s="126" t="s">
        <v>463</v>
      </c>
      <c r="C27" s="54" t="s">
        <v>464</v>
      </c>
      <c r="D27" s="55" t="s">
        <v>3</v>
      </c>
      <c r="E27" s="52" t="s">
        <v>465</v>
      </c>
      <c r="F27" s="144">
        <v>3.43</v>
      </c>
      <c r="G27" s="145">
        <v>84</v>
      </c>
      <c r="H27" s="146" t="s">
        <v>152</v>
      </c>
      <c r="I27" s="144" t="s">
        <v>123</v>
      </c>
      <c r="J27" s="151">
        <v>1050000</v>
      </c>
      <c r="K27" s="148"/>
      <c r="L27" s="149" t="s">
        <v>427</v>
      </c>
      <c r="M27" s="149"/>
      <c r="N27" s="52">
        <v>8.61</v>
      </c>
      <c r="O27" s="52">
        <v>14</v>
      </c>
      <c r="P27" s="52">
        <v>14</v>
      </c>
      <c r="Q27" s="52">
        <v>14</v>
      </c>
      <c r="R27" s="2"/>
    </row>
    <row r="28" spans="1:18" ht="18" customHeight="1" x14ac:dyDescent="0.25">
      <c r="A28" s="169">
        <v>19</v>
      </c>
      <c r="B28" s="126" t="s">
        <v>466</v>
      </c>
      <c r="C28" s="54" t="s">
        <v>21</v>
      </c>
      <c r="D28" s="55" t="s">
        <v>467</v>
      </c>
      <c r="E28" s="52" t="s">
        <v>468</v>
      </c>
      <c r="F28" s="144">
        <v>3.38</v>
      </c>
      <c r="G28" s="145">
        <v>92</v>
      </c>
      <c r="H28" s="146" t="s">
        <v>121</v>
      </c>
      <c r="I28" s="144" t="s">
        <v>123</v>
      </c>
      <c r="J28" s="167">
        <v>1050000</v>
      </c>
      <c r="K28" s="168"/>
      <c r="L28" s="149" t="s">
        <v>427</v>
      </c>
      <c r="M28" s="149"/>
      <c r="N28" s="52">
        <v>8.4</v>
      </c>
      <c r="O28" s="52">
        <v>16</v>
      </c>
      <c r="P28" s="52">
        <v>16</v>
      </c>
      <c r="Q28" s="52">
        <v>16</v>
      </c>
      <c r="R28" s="2"/>
    </row>
    <row r="29" spans="1:18" ht="17.25" customHeight="1" x14ac:dyDescent="0.25">
      <c r="A29" s="357" t="s">
        <v>139</v>
      </c>
      <c r="B29" s="358"/>
      <c r="C29" s="358"/>
      <c r="D29" s="358"/>
      <c r="E29" s="358"/>
      <c r="F29" s="358"/>
      <c r="G29" s="358"/>
      <c r="H29" s="358"/>
      <c r="I29" s="359"/>
      <c r="J29" s="171">
        <f>SUM(J10:J28)</f>
        <v>20750000</v>
      </c>
      <c r="K29" s="172"/>
      <c r="L29" s="149"/>
      <c r="M29" s="149"/>
      <c r="N29" s="52"/>
      <c r="O29" s="52"/>
      <c r="P29" s="52"/>
      <c r="Q29" s="52"/>
      <c r="R29" s="2"/>
    </row>
    <row r="30" spans="1:18" ht="18" customHeight="1" x14ac:dyDescent="0.25">
      <c r="A30" s="360" t="s">
        <v>1030</v>
      </c>
      <c r="B30" s="360"/>
      <c r="C30" s="360"/>
      <c r="D30" s="360"/>
      <c r="E30" s="360"/>
      <c r="F30" s="360"/>
      <c r="G30" s="360"/>
      <c r="H30" s="360"/>
      <c r="I30" s="360"/>
      <c r="J30" s="360"/>
      <c r="K30" s="360"/>
      <c r="L30" s="6"/>
      <c r="M30" s="6"/>
      <c r="N30" s="6"/>
      <c r="O30" s="6"/>
      <c r="P30" s="6"/>
      <c r="Q30" s="2"/>
      <c r="R30" s="2"/>
    </row>
    <row r="31" spans="1:18" ht="4.5" customHeight="1" x14ac:dyDescent="0.25">
      <c r="A31" s="47"/>
      <c r="B31" s="49"/>
      <c r="C31" s="47"/>
      <c r="D31" s="47"/>
      <c r="E31" s="47"/>
      <c r="F31" s="47"/>
      <c r="G31" s="47"/>
      <c r="H31" s="47"/>
      <c r="I31" s="47"/>
      <c r="J31" s="47"/>
      <c r="K31" s="47"/>
      <c r="L31" s="6"/>
      <c r="M31" s="6"/>
      <c r="N31" s="6"/>
      <c r="O31" s="6"/>
      <c r="P31" s="6"/>
      <c r="Q31" s="2"/>
      <c r="R31" s="2"/>
    </row>
    <row r="32" spans="1:18" s="10" customFormat="1" x14ac:dyDescent="0.25">
      <c r="A32" s="361" t="s">
        <v>140</v>
      </c>
      <c r="B32" s="361"/>
      <c r="C32" s="361"/>
      <c r="D32" s="361" t="s">
        <v>171</v>
      </c>
      <c r="E32" s="361"/>
      <c r="F32" s="361"/>
      <c r="G32" s="361"/>
      <c r="H32" s="361"/>
      <c r="I32" s="361" t="s">
        <v>141</v>
      </c>
      <c r="J32" s="361"/>
      <c r="K32" s="361"/>
    </row>
    <row r="33" spans="1:18" s="10" customFormat="1" ht="18.75" x14ac:dyDescent="0.3">
      <c r="A33" s="29"/>
      <c r="B33" s="45"/>
      <c r="C33" s="29"/>
      <c r="D33" s="361" t="s">
        <v>172</v>
      </c>
      <c r="E33" s="361"/>
      <c r="F33" s="361"/>
      <c r="G33" s="361"/>
      <c r="H33" s="361"/>
      <c r="I33" s="363" t="s">
        <v>142</v>
      </c>
      <c r="J33" s="363"/>
      <c r="K33" s="363"/>
    </row>
    <row r="34" spans="1:18" s="10" customFormat="1" ht="27" customHeight="1" x14ac:dyDescent="0.25">
      <c r="B34" s="45"/>
      <c r="D34" s="10" t="s">
        <v>143</v>
      </c>
      <c r="M34" s="10">
        <v>1</v>
      </c>
    </row>
    <row r="35" spans="1:18" s="10" customFormat="1" x14ac:dyDescent="0.25">
      <c r="B35" s="45"/>
    </row>
    <row r="36" spans="1:18" s="10" customFormat="1" ht="17.25" customHeight="1" x14ac:dyDescent="0.25">
      <c r="A36" s="363" t="s">
        <v>144</v>
      </c>
      <c r="B36" s="363"/>
      <c r="C36" s="363"/>
      <c r="D36" s="363" t="s">
        <v>145</v>
      </c>
      <c r="E36" s="363"/>
      <c r="F36" s="363"/>
      <c r="G36" s="363"/>
      <c r="H36" s="363"/>
      <c r="I36" s="363" t="s">
        <v>146</v>
      </c>
      <c r="J36" s="363"/>
      <c r="K36" s="363"/>
    </row>
    <row r="37" spans="1:18" s="184" customFormat="1" ht="15.75" customHeight="1" x14ac:dyDescent="0.3">
      <c r="A37" s="371" t="s">
        <v>124</v>
      </c>
      <c r="B37" s="371"/>
      <c r="C37" s="371"/>
      <c r="D37" s="371"/>
      <c r="E37" s="188"/>
      <c r="F37" s="189"/>
      <c r="G37" s="189"/>
      <c r="J37" s="190"/>
    </row>
    <row r="38" spans="1:18" s="184" customFormat="1" ht="15.75" customHeight="1" x14ac:dyDescent="0.3">
      <c r="A38" s="372" t="s">
        <v>125</v>
      </c>
      <c r="B38" s="372"/>
      <c r="C38" s="372"/>
      <c r="D38" s="372"/>
      <c r="E38" s="191"/>
      <c r="F38" s="189"/>
      <c r="G38" s="189"/>
      <c r="J38" s="190"/>
    </row>
    <row r="39" spans="1:18" customFormat="1" ht="1.5" customHeight="1" x14ac:dyDescent="0.3">
      <c r="A39" s="57"/>
      <c r="B39" s="251"/>
      <c r="C39" s="57"/>
      <c r="D39" s="57"/>
      <c r="E39" s="57"/>
      <c r="F39" s="12"/>
      <c r="G39" s="12"/>
      <c r="J39" s="13"/>
    </row>
    <row r="40" spans="1:18" s="183" customFormat="1" ht="14.25" customHeight="1" x14ac:dyDescent="0.2">
      <c r="A40" s="385" t="s">
        <v>126</v>
      </c>
      <c r="B40" s="385"/>
      <c r="C40" s="385"/>
      <c r="D40" s="385"/>
      <c r="E40" s="385"/>
      <c r="F40" s="385"/>
      <c r="G40" s="385"/>
      <c r="H40" s="385"/>
      <c r="I40" s="385"/>
      <c r="J40" s="385"/>
      <c r="K40" s="385"/>
    </row>
    <row r="41" spans="1:18" s="183" customFormat="1" ht="14.25" customHeight="1" x14ac:dyDescent="0.2">
      <c r="A41" s="385" t="s">
        <v>1031</v>
      </c>
      <c r="B41" s="385"/>
      <c r="C41" s="385"/>
      <c r="D41" s="385"/>
      <c r="E41" s="385"/>
      <c r="F41" s="385"/>
      <c r="G41" s="385"/>
      <c r="H41" s="385"/>
      <c r="I41" s="385"/>
      <c r="J41" s="385"/>
      <c r="K41" s="385"/>
    </row>
    <row r="42" spans="1:18" s="183" customFormat="1" ht="14.25" customHeight="1" x14ac:dyDescent="0.25">
      <c r="A42" s="386" t="s">
        <v>421</v>
      </c>
      <c r="B42" s="386"/>
      <c r="C42" s="386"/>
      <c r="D42" s="386"/>
      <c r="E42" s="386"/>
      <c r="F42" s="386"/>
      <c r="G42" s="386"/>
      <c r="H42" s="386"/>
      <c r="I42" s="386"/>
      <c r="J42" s="386"/>
      <c r="K42" s="386"/>
    </row>
    <row r="43" spans="1:18" customFormat="1" ht="3.75" customHeight="1" x14ac:dyDescent="0.25">
      <c r="A43" s="15"/>
      <c r="B43" s="44"/>
      <c r="C43" s="17"/>
      <c r="D43" s="18"/>
      <c r="E43" s="15"/>
      <c r="F43" s="19"/>
      <c r="G43" s="19"/>
      <c r="H43" s="15"/>
      <c r="I43" s="17"/>
      <c r="J43" s="20"/>
    </row>
    <row r="44" spans="1:18" s="23" customFormat="1" ht="15" customHeight="1" x14ac:dyDescent="0.2">
      <c r="A44" s="364" t="s">
        <v>118</v>
      </c>
      <c r="B44" s="364" t="s">
        <v>127</v>
      </c>
      <c r="C44" s="366" t="s">
        <v>128</v>
      </c>
      <c r="D44" s="367"/>
      <c r="E44" s="364" t="s">
        <v>129</v>
      </c>
      <c r="F44" s="21" t="s">
        <v>130</v>
      </c>
      <c r="G44" s="21" t="s">
        <v>182</v>
      </c>
      <c r="H44" s="21" t="s">
        <v>131</v>
      </c>
      <c r="I44" s="21" t="s">
        <v>132</v>
      </c>
      <c r="J44" s="22" t="s">
        <v>133</v>
      </c>
      <c r="K44" s="364" t="s">
        <v>134</v>
      </c>
    </row>
    <row r="45" spans="1:18" s="23" customFormat="1" ht="15" customHeight="1" x14ac:dyDescent="0.2">
      <c r="A45" s="365"/>
      <c r="B45" s="365"/>
      <c r="C45" s="368"/>
      <c r="D45" s="369"/>
      <c r="E45" s="365"/>
      <c r="F45" s="24" t="s">
        <v>135</v>
      </c>
      <c r="G45" s="24" t="s">
        <v>169</v>
      </c>
      <c r="H45" s="24" t="s">
        <v>136</v>
      </c>
      <c r="I45" s="24" t="s">
        <v>137</v>
      </c>
      <c r="J45" s="25" t="s">
        <v>138</v>
      </c>
      <c r="K45" s="365"/>
    </row>
    <row r="46" spans="1:18" ht="18" customHeight="1" x14ac:dyDescent="0.25">
      <c r="A46" s="1">
        <v>1</v>
      </c>
      <c r="B46" s="126" t="s">
        <v>469</v>
      </c>
      <c r="C46" s="54" t="s">
        <v>26</v>
      </c>
      <c r="D46" s="55" t="s">
        <v>66</v>
      </c>
      <c r="E46" s="52" t="s">
        <v>470</v>
      </c>
      <c r="F46" s="144">
        <v>3.81</v>
      </c>
      <c r="G46" s="145">
        <v>92</v>
      </c>
      <c r="H46" s="146" t="s">
        <v>149</v>
      </c>
      <c r="I46" s="53" t="s">
        <v>149</v>
      </c>
      <c r="J46" s="151">
        <v>1150000</v>
      </c>
      <c r="K46" s="148"/>
      <c r="L46" s="149" t="s">
        <v>471</v>
      </c>
      <c r="M46" s="149"/>
      <c r="N46" s="52">
        <v>8.6</v>
      </c>
      <c r="O46" s="52">
        <v>21</v>
      </c>
      <c r="P46" s="52">
        <v>21</v>
      </c>
      <c r="Q46" s="52">
        <v>21</v>
      </c>
      <c r="R46" s="2"/>
    </row>
    <row r="47" spans="1:18" ht="18" customHeight="1" x14ac:dyDescent="0.25">
      <c r="A47" s="142">
        <v>2</v>
      </c>
      <c r="B47" s="126" t="s">
        <v>472</v>
      </c>
      <c r="C47" s="54" t="s">
        <v>473</v>
      </c>
      <c r="D47" s="55" t="s">
        <v>6</v>
      </c>
      <c r="E47" s="52" t="s">
        <v>474</v>
      </c>
      <c r="F47" s="144">
        <v>3.78</v>
      </c>
      <c r="G47" s="145">
        <v>91</v>
      </c>
      <c r="H47" s="146" t="s">
        <v>149</v>
      </c>
      <c r="I47" s="53" t="s">
        <v>149</v>
      </c>
      <c r="J47" s="151">
        <v>1150000</v>
      </c>
      <c r="K47" s="148"/>
      <c r="L47" s="149" t="s">
        <v>471</v>
      </c>
      <c r="M47" s="149"/>
      <c r="N47" s="52">
        <v>8.68</v>
      </c>
      <c r="O47" s="52">
        <v>18</v>
      </c>
      <c r="P47" s="52">
        <v>18</v>
      </c>
      <c r="Q47" s="52">
        <v>18</v>
      </c>
      <c r="R47" s="2"/>
    </row>
    <row r="48" spans="1:18" ht="18" customHeight="1" x14ac:dyDescent="0.25">
      <c r="A48" s="169">
        <v>3</v>
      </c>
      <c r="B48" s="126" t="s">
        <v>475</v>
      </c>
      <c r="C48" s="54" t="s">
        <v>199</v>
      </c>
      <c r="D48" s="55" t="s">
        <v>476</v>
      </c>
      <c r="E48" s="52" t="s">
        <v>477</v>
      </c>
      <c r="F48" s="144">
        <v>3.67</v>
      </c>
      <c r="G48" s="145">
        <v>92</v>
      </c>
      <c r="H48" s="146" t="s">
        <v>149</v>
      </c>
      <c r="I48" s="53" t="s">
        <v>149</v>
      </c>
      <c r="J48" s="151">
        <v>1150000</v>
      </c>
      <c r="K48" s="148"/>
      <c r="L48" s="149" t="s">
        <v>471</v>
      </c>
      <c r="M48" s="149"/>
      <c r="N48" s="52">
        <v>8.52</v>
      </c>
      <c r="O48" s="52">
        <v>18</v>
      </c>
      <c r="P48" s="52">
        <v>18</v>
      </c>
      <c r="Q48" s="52">
        <v>18</v>
      </c>
      <c r="R48" s="2"/>
    </row>
    <row r="49" spans="1:18" ht="18" customHeight="1" x14ac:dyDescent="0.25">
      <c r="A49" s="169">
        <v>4</v>
      </c>
      <c r="B49" s="126" t="s">
        <v>478</v>
      </c>
      <c r="C49" s="54" t="s">
        <v>17</v>
      </c>
      <c r="D49" s="55" t="s">
        <v>159</v>
      </c>
      <c r="E49" s="52" t="s">
        <v>479</v>
      </c>
      <c r="F49" s="144">
        <v>3.67</v>
      </c>
      <c r="G49" s="145">
        <v>94</v>
      </c>
      <c r="H49" s="146" t="s">
        <v>149</v>
      </c>
      <c r="I49" s="53" t="s">
        <v>149</v>
      </c>
      <c r="J49" s="151">
        <v>1150000</v>
      </c>
      <c r="K49" s="148"/>
      <c r="L49" s="149" t="s">
        <v>471</v>
      </c>
      <c r="M49" s="149"/>
      <c r="N49" s="52">
        <v>8.61</v>
      </c>
      <c r="O49" s="52">
        <v>18</v>
      </c>
      <c r="P49" s="52">
        <v>18</v>
      </c>
      <c r="Q49" s="52">
        <v>18</v>
      </c>
      <c r="R49" s="2"/>
    </row>
    <row r="50" spans="1:18" ht="18" customHeight="1" x14ac:dyDescent="0.25">
      <c r="A50" s="169">
        <v>5</v>
      </c>
      <c r="B50" s="126" t="s">
        <v>480</v>
      </c>
      <c r="C50" s="54" t="s">
        <v>61</v>
      </c>
      <c r="D50" s="55" t="s">
        <v>13</v>
      </c>
      <c r="E50" s="52" t="s">
        <v>481</v>
      </c>
      <c r="F50" s="144">
        <v>3.67</v>
      </c>
      <c r="G50" s="145">
        <v>91</v>
      </c>
      <c r="H50" s="146" t="s">
        <v>149</v>
      </c>
      <c r="I50" s="53" t="s">
        <v>149</v>
      </c>
      <c r="J50" s="151">
        <v>1150000</v>
      </c>
      <c r="K50" s="148"/>
      <c r="L50" s="149" t="s">
        <v>471</v>
      </c>
      <c r="M50" s="149"/>
      <c r="N50" s="52">
        <v>8.61</v>
      </c>
      <c r="O50" s="52">
        <v>18</v>
      </c>
      <c r="P50" s="52">
        <v>18</v>
      </c>
      <c r="Q50" s="52">
        <v>18</v>
      </c>
      <c r="R50" s="2"/>
    </row>
    <row r="51" spans="1:18" ht="18" customHeight="1" x14ac:dyDescent="0.25">
      <c r="A51" s="169">
        <v>6</v>
      </c>
      <c r="B51" s="126" t="s">
        <v>482</v>
      </c>
      <c r="C51" s="54" t="s">
        <v>291</v>
      </c>
      <c r="D51" s="55" t="s">
        <v>483</v>
      </c>
      <c r="E51" s="52" t="s">
        <v>484</v>
      </c>
      <c r="F51" s="144">
        <v>3.63</v>
      </c>
      <c r="G51" s="145">
        <v>90</v>
      </c>
      <c r="H51" s="146" t="s">
        <v>149</v>
      </c>
      <c r="I51" s="53" t="s">
        <v>149</v>
      </c>
      <c r="J51" s="151">
        <v>1150000</v>
      </c>
      <c r="K51" s="148"/>
      <c r="L51" s="149" t="s">
        <v>471</v>
      </c>
      <c r="M51" s="149"/>
      <c r="N51" s="52">
        <v>8.16</v>
      </c>
      <c r="O51" s="52">
        <v>16</v>
      </c>
      <c r="P51" s="52">
        <v>16</v>
      </c>
      <c r="Q51" s="52">
        <v>16</v>
      </c>
      <c r="R51" s="2"/>
    </row>
    <row r="52" spans="1:18" ht="18" customHeight="1" x14ac:dyDescent="0.25">
      <c r="A52" s="169">
        <v>7</v>
      </c>
      <c r="B52" s="126" t="s">
        <v>485</v>
      </c>
      <c r="C52" s="54" t="s">
        <v>486</v>
      </c>
      <c r="D52" s="55" t="s">
        <v>19</v>
      </c>
      <c r="E52" s="52" t="s">
        <v>487</v>
      </c>
      <c r="F52" s="144">
        <v>3.63</v>
      </c>
      <c r="G52" s="145">
        <v>91</v>
      </c>
      <c r="H52" s="146" t="s">
        <v>149</v>
      </c>
      <c r="I52" s="53" t="s">
        <v>149</v>
      </c>
      <c r="J52" s="151">
        <v>1150000</v>
      </c>
      <c r="K52" s="148"/>
      <c r="L52" s="149" t="s">
        <v>471</v>
      </c>
      <c r="M52" s="149"/>
      <c r="N52" s="52">
        <v>8.39</v>
      </c>
      <c r="O52" s="52">
        <v>16</v>
      </c>
      <c r="P52" s="52">
        <v>16</v>
      </c>
      <c r="Q52" s="52">
        <v>16</v>
      </c>
      <c r="R52" s="2"/>
    </row>
    <row r="53" spans="1:18" ht="18" customHeight="1" x14ac:dyDescent="0.25">
      <c r="A53" s="169">
        <v>8</v>
      </c>
      <c r="B53" s="126" t="s">
        <v>488</v>
      </c>
      <c r="C53" s="54" t="s">
        <v>489</v>
      </c>
      <c r="D53" s="55" t="s">
        <v>325</v>
      </c>
      <c r="E53" s="52" t="s">
        <v>490</v>
      </c>
      <c r="F53" s="144">
        <v>3.63</v>
      </c>
      <c r="G53" s="145">
        <v>90</v>
      </c>
      <c r="H53" s="146" t="s">
        <v>149</v>
      </c>
      <c r="I53" s="53" t="s">
        <v>149</v>
      </c>
      <c r="J53" s="151">
        <v>1150000</v>
      </c>
      <c r="K53" s="148"/>
      <c r="L53" s="149" t="s">
        <v>471</v>
      </c>
      <c r="M53" s="149"/>
      <c r="N53" s="52">
        <v>8.5299999999999994</v>
      </c>
      <c r="O53" s="52">
        <v>16</v>
      </c>
      <c r="P53" s="52">
        <v>16</v>
      </c>
      <c r="Q53" s="52">
        <v>16</v>
      </c>
      <c r="R53" s="2"/>
    </row>
    <row r="54" spans="1:18" ht="18" customHeight="1" x14ac:dyDescent="0.25">
      <c r="A54" s="169">
        <v>9</v>
      </c>
      <c r="B54" s="126" t="s">
        <v>491</v>
      </c>
      <c r="C54" s="54" t="s">
        <v>26</v>
      </c>
      <c r="D54" s="55" t="s">
        <v>0</v>
      </c>
      <c r="E54" s="52" t="s">
        <v>492</v>
      </c>
      <c r="F54" s="144">
        <v>3.56</v>
      </c>
      <c r="G54" s="145">
        <v>90</v>
      </c>
      <c r="H54" s="146" t="s">
        <v>121</v>
      </c>
      <c r="I54" s="144" t="s">
        <v>123</v>
      </c>
      <c r="J54" s="151">
        <v>1050000</v>
      </c>
      <c r="K54" s="148"/>
      <c r="L54" s="149" t="s">
        <v>471</v>
      </c>
      <c r="M54" s="149"/>
      <c r="N54" s="52">
        <v>8.51</v>
      </c>
      <c r="O54" s="52">
        <v>18</v>
      </c>
      <c r="P54" s="52">
        <v>18</v>
      </c>
      <c r="Q54" s="52">
        <v>18</v>
      </c>
      <c r="R54" s="2"/>
    </row>
    <row r="55" spans="1:18" ht="18" customHeight="1" x14ac:dyDescent="0.25">
      <c r="A55" s="169">
        <v>10</v>
      </c>
      <c r="B55" s="126" t="s">
        <v>305</v>
      </c>
      <c r="C55" s="54" t="s">
        <v>306</v>
      </c>
      <c r="D55" s="55" t="s">
        <v>245</v>
      </c>
      <c r="E55" s="52" t="s">
        <v>307</v>
      </c>
      <c r="F55" s="144">
        <v>3.56</v>
      </c>
      <c r="G55" s="145">
        <v>93</v>
      </c>
      <c r="H55" s="146" t="s">
        <v>121</v>
      </c>
      <c r="I55" s="144" t="s">
        <v>123</v>
      </c>
      <c r="J55" s="151">
        <v>1050000</v>
      </c>
      <c r="K55" s="148"/>
      <c r="L55" s="149" t="s">
        <v>471</v>
      </c>
      <c r="M55" s="149"/>
      <c r="N55" s="52">
        <v>8.49</v>
      </c>
      <c r="O55" s="52">
        <v>18</v>
      </c>
      <c r="P55" s="52">
        <v>18</v>
      </c>
      <c r="Q55" s="52">
        <v>18</v>
      </c>
      <c r="R55" s="2"/>
    </row>
    <row r="56" spans="1:18" ht="18" customHeight="1" x14ac:dyDescent="0.25">
      <c r="A56" s="169">
        <v>11</v>
      </c>
      <c r="B56" s="126" t="s">
        <v>493</v>
      </c>
      <c r="C56" s="54" t="s">
        <v>494</v>
      </c>
      <c r="D56" s="55" t="s">
        <v>39</v>
      </c>
      <c r="E56" s="52" t="s">
        <v>495</v>
      </c>
      <c r="F56" s="144">
        <v>3.5</v>
      </c>
      <c r="G56" s="145">
        <v>83</v>
      </c>
      <c r="H56" s="146" t="s">
        <v>152</v>
      </c>
      <c r="I56" s="144" t="s">
        <v>123</v>
      </c>
      <c r="J56" s="151">
        <v>1050000</v>
      </c>
      <c r="K56" s="148"/>
      <c r="L56" s="149" t="s">
        <v>471</v>
      </c>
      <c r="M56" s="149"/>
      <c r="N56" s="52">
        <v>8.31</v>
      </c>
      <c r="O56" s="52">
        <v>16</v>
      </c>
      <c r="P56" s="52">
        <v>16</v>
      </c>
      <c r="Q56" s="52">
        <v>16</v>
      </c>
      <c r="R56" s="2"/>
    </row>
    <row r="57" spans="1:18" ht="18" customHeight="1" x14ac:dyDescent="0.25">
      <c r="A57" s="169">
        <v>12</v>
      </c>
      <c r="B57" s="126" t="s">
        <v>496</v>
      </c>
      <c r="C57" s="54" t="s">
        <v>497</v>
      </c>
      <c r="D57" s="55" t="s">
        <v>498</v>
      </c>
      <c r="E57" s="52" t="s">
        <v>499</v>
      </c>
      <c r="F57" s="144">
        <v>3.5</v>
      </c>
      <c r="G57" s="145">
        <v>90</v>
      </c>
      <c r="H57" s="146" t="s">
        <v>121</v>
      </c>
      <c r="I57" s="144" t="s">
        <v>123</v>
      </c>
      <c r="J57" s="151">
        <v>1050000</v>
      </c>
      <c r="K57" s="148"/>
      <c r="L57" s="149" t="s">
        <v>471</v>
      </c>
      <c r="M57" s="149"/>
      <c r="N57" s="52">
        <v>8.2899999999999991</v>
      </c>
      <c r="O57" s="52">
        <v>16</v>
      </c>
      <c r="P57" s="52">
        <v>16</v>
      </c>
      <c r="Q57" s="52">
        <v>16</v>
      </c>
      <c r="R57" s="2"/>
    </row>
    <row r="58" spans="1:18" ht="18" customHeight="1" x14ac:dyDescent="0.25">
      <c r="A58" s="169">
        <v>13</v>
      </c>
      <c r="B58" s="126" t="s">
        <v>500</v>
      </c>
      <c r="C58" s="54" t="s">
        <v>501</v>
      </c>
      <c r="D58" s="55" t="s">
        <v>8</v>
      </c>
      <c r="E58" s="52" t="s">
        <v>481</v>
      </c>
      <c r="F58" s="144">
        <v>3.5</v>
      </c>
      <c r="G58" s="145">
        <v>90</v>
      </c>
      <c r="H58" s="146" t="s">
        <v>121</v>
      </c>
      <c r="I58" s="144" t="s">
        <v>123</v>
      </c>
      <c r="J58" s="151">
        <v>1050000</v>
      </c>
      <c r="K58" s="148"/>
      <c r="L58" s="149" t="s">
        <v>471</v>
      </c>
      <c r="M58" s="149"/>
      <c r="N58" s="52">
        <v>8.36</v>
      </c>
      <c r="O58" s="52">
        <v>16</v>
      </c>
      <c r="P58" s="52">
        <v>16</v>
      </c>
      <c r="Q58" s="52">
        <v>16</v>
      </c>
      <c r="R58" s="2"/>
    </row>
    <row r="59" spans="1:18" ht="18" customHeight="1" x14ac:dyDescent="0.25">
      <c r="A59" s="169">
        <v>14</v>
      </c>
      <c r="B59" s="126" t="s">
        <v>502</v>
      </c>
      <c r="C59" s="54" t="s">
        <v>503</v>
      </c>
      <c r="D59" s="55" t="s">
        <v>335</v>
      </c>
      <c r="E59" s="52" t="s">
        <v>197</v>
      </c>
      <c r="F59" s="144">
        <v>3.44</v>
      </c>
      <c r="G59" s="145">
        <v>91</v>
      </c>
      <c r="H59" s="146" t="s">
        <v>121</v>
      </c>
      <c r="I59" s="144" t="s">
        <v>123</v>
      </c>
      <c r="J59" s="151">
        <v>1050000</v>
      </c>
      <c r="K59" s="148"/>
      <c r="L59" s="149" t="s">
        <v>471</v>
      </c>
      <c r="M59" s="149"/>
      <c r="N59" s="52">
        <v>8.3800000000000008</v>
      </c>
      <c r="O59" s="52">
        <v>18</v>
      </c>
      <c r="P59" s="52">
        <v>18</v>
      </c>
      <c r="Q59" s="52">
        <v>18</v>
      </c>
      <c r="R59" s="2"/>
    </row>
    <row r="60" spans="1:18" ht="18" customHeight="1" x14ac:dyDescent="0.25">
      <c r="A60" s="169">
        <v>15</v>
      </c>
      <c r="B60" s="126" t="s">
        <v>504</v>
      </c>
      <c r="C60" s="54" t="s">
        <v>505</v>
      </c>
      <c r="D60" s="55" t="s">
        <v>4</v>
      </c>
      <c r="E60" s="52" t="s">
        <v>506</v>
      </c>
      <c r="F60" s="144">
        <v>3.38</v>
      </c>
      <c r="G60" s="145">
        <v>93</v>
      </c>
      <c r="H60" s="146" t="s">
        <v>121</v>
      </c>
      <c r="I60" s="144" t="s">
        <v>123</v>
      </c>
      <c r="J60" s="151">
        <v>1050000</v>
      </c>
      <c r="K60" s="148"/>
      <c r="L60" s="149" t="s">
        <v>471</v>
      </c>
      <c r="M60" s="149"/>
      <c r="N60" s="52">
        <v>8.1999999999999993</v>
      </c>
      <c r="O60" s="52">
        <v>16</v>
      </c>
      <c r="P60" s="52">
        <v>16</v>
      </c>
      <c r="Q60" s="52">
        <v>16</v>
      </c>
      <c r="R60" s="2"/>
    </row>
    <row r="61" spans="1:18" ht="18" customHeight="1" x14ac:dyDescent="0.25">
      <c r="A61" s="169">
        <v>16</v>
      </c>
      <c r="B61" s="126" t="s">
        <v>507</v>
      </c>
      <c r="C61" s="54" t="s">
        <v>23</v>
      </c>
      <c r="D61" s="55" t="s">
        <v>37</v>
      </c>
      <c r="E61" s="52" t="s">
        <v>508</v>
      </c>
      <c r="F61" s="144">
        <v>3.38</v>
      </c>
      <c r="G61" s="145">
        <v>92</v>
      </c>
      <c r="H61" s="146" t="s">
        <v>121</v>
      </c>
      <c r="I61" s="144" t="s">
        <v>123</v>
      </c>
      <c r="J61" s="151">
        <v>1050000</v>
      </c>
      <c r="K61" s="148"/>
      <c r="L61" s="149" t="s">
        <v>471</v>
      </c>
      <c r="M61" s="149"/>
      <c r="N61" s="52">
        <v>8.2899999999999991</v>
      </c>
      <c r="O61" s="52">
        <v>16</v>
      </c>
      <c r="P61" s="52">
        <v>16</v>
      </c>
      <c r="Q61" s="52">
        <v>16</v>
      </c>
      <c r="R61" s="2"/>
    </row>
    <row r="62" spans="1:18" ht="18" customHeight="1" x14ac:dyDescent="0.25">
      <c r="A62" s="169">
        <v>17</v>
      </c>
      <c r="B62" s="126" t="s">
        <v>509</v>
      </c>
      <c r="C62" s="54" t="s">
        <v>192</v>
      </c>
      <c r="D62" s="55" t="s">
        <v>510</v>
      </c>
      <c r="E62" s="52" t="s">
        <v>511</v>
      </c>
      <c r="F62" s="144">
        <v>3.38</v>
      </c>
      <c r="G62" s="145">
        <v>90</v>
      </c>
      <c r="H62" s="146" t="s">
        <v>121</v>
      </c>
      <c r="I62" s="144" t="s">
        <v>123</v>
      </c>
      <c r="J62" s="151">
        <v>1050000</v>
      </c>
      <c r="K62" s="148"/>
      <c r="L62" s="149" t="s">
        <v>471</v>
      </c>
      <c r="M62" s="149"/>
      <c r="N62" s="52">
        <v>8.15</v>
      </c>
      <c r="O62" s="52">
        <v>16</v>
      </c>
      <c r="P62" s="52">
        <v>16</v>
      </c>
      <c r="Q62" s="52">
        <v>16</v>
      </c>
      <c r="R62" s="2"/>
    </row>
    <row r="63" spans="1:18" ht="18" customHeight="1" x14ac:dyDescent="0.25">
      <c r="A63" s="169">
        <v>18</v>
      </c>
      <c r="B63" s="126" t="s">
        <v>512</v>
      </c>
      <c r="C63" s="54" t="s">
        <v>166</v>
      </c>
      <c r="D63" s="55" t="s">
        <v>32</v>
      </c>
      <c r="E63" s="52" t="s">
        <v>513</v>
      </c>
      <c r="F63" s="144">
        <v>3.38</v>
      </c>
      <c r="G63" s="145">
        <v>90</v>
      </c>
      <c r="H63" s="146" t="s">
        <v>121</v>
      </c>
      <c r="I63" s="144" t="s">
        <v>123</v>
      </c>
      <c r="J63" s="151">
        <v>1050000</v>
      </c>
      <c r="K63" s="148"/>
      <c r="L63" s="149" t="s">
        <v>471</v>
      </c>
      <c r="M63" s="149"/>
      <c r="N63" s="52">
        <v>8.1</v>
      </c>
      <c r="O63" s="52">
        <v>16</v>
      </c>
      <c r="P63" s="52">
        <v>16</v>
      </c>
      <c r="Q63" s="52">
        <v>16</v>
      </c>
      <c r="R63" s="2"/>
    </row>
    <row r="64" spans="1:18" ht="18" customHeight="1" x14ac:dyDescent="0.25">
      <c r="A64" s="170">
        <v>19</v>
      </c>
      <c r="B64" s="126" t="s">
        <v>514</v>
      </c>
      <c r="C64" s="54" t="s">
        <v>36</v>
      </c>
      <c r="D64" s="55" t="s">
        <v>19</v>
      </c>
      <c r="E64" s="52" t="s">
        <v>515</v>
      </c>
      <c r="F64" s="144">
        <v>3.38</v>
      </c>
      <c r="G64" s="145">
        <v>90</v>
      </c>
      <c r="H64" s="146" t="s">
        <v>121</v>
      </c>
      <c r="I64" s="144" t="s">
        <v>123</v>
      </c>
      <c r="J64" s="151">
        <v>1050000</v>
      </c>
      <c r="K64" s="148"/>
      <c r="L64" s="149" t="s">
        <v>471</v>
      </c>
      <c r="M64" s="149"/>
      <c r="N64" s="52">
        <v>8.0299999999999994</v>
      </c>
      <c r="O64" s="52">
        <v>16</v>
      </c>
      <c r="P64" s="52">
        <v>16</v>
      </c>
      <c r="Q64" s="52">
        <v>16</v>
      </c>
      <c r="R64" s="2"/>
    </row>
    <row r="65" spans="1:18" ht="14.25" customHeight="1" x14ac:dyDescent="0.25">
      <c r="A65" s="357" t="s">
        <v>139</v>
      </c>
      <c r="B65" s="358"/>
      <c r="C65" s="358"/>
      <c r="D65" s="358"/>
      <c r="E65" s="358"/>
      <c r="F65" s="358"/>
      <c r="G65" s="358"/>
      <c r="H65" s="358"/>
      <c r="I65" s="359"/>
      <c r="J65" s="70">
        <f>SUM(J46:J64)</f>
        <v>20750000</v>
      </c>
      <c r="K65" s="381"/>
      <c r="L65" s="382"/>
      <c r="M65" s="65"/>
      <c r="N65" s="68"/>
      <c r="O65" s="68"/>
      <c r="P65" s="68"/>
      <c r="Q65" s="68"/>
      <c r="R65" s="68"/>
    </row>
    <row r="66" spans="1:18" ht="18" customHeight="1" x14ac:dyDescent="0.25">
      <c r="A66" s="360" t="s">
        <v>1030</v>
      </c>
      <c r="B66" s="360"/>
      <c r="C66" s="360"/>
      <c r="D66" s="360"/>
      <c r="E66" s="360"/>
      <c r="F66" s="360"/>
      <c r="G66" s="360"/>
      <c r="H66" s="360"/>
      <c r="I66" s="360"/>
      <c r="J66" s="360"/>
      <c r="K66" s="360"/>
      <c r="L66" s="6"/>
      <c r="M66" s="6"/>
      <c r="N66" s="6"/>
      <c r="O66" s="6"/>
      <c r="P66" s="6"/>
      <c r="Q66" s="2"/>
      <c r="R66" s="2"/>
    </row>
    <row r="67" spans="1:18" s="10" customFormat="1" x14ac:dyDescent="0.25">
      <c r="A67" s="361" t="s">
        <v>140</v>
      </c>
      <c r="B67" s="361"/>
      <c r="C67" s="361"/>
      <c r="D67" s="361" t="s">
        <v>171</v>
      </c>
      <c r="E67" s="361"/>
      <c r="F67" s="361"/>
      <c r="G67" s="361"/>
      <c r="H67" s="361"/>
      <c r="I67" s="361" t="s">
        <v>141</v>
      </c>
      <c r="J67" s="361"/>
      <c r="K67" s="361"/>
    </row>
    <row r="68" spans="1:18" s="10" customFormat="1" ht="18.75" x14ac:dyDescent="0.3">
      <c r="A68" s="29"/>
      <c r="B68" s="45"/>
      <c r="C68" s="29"/>
      <c r="D68" s="361" t="s">
        <v>172</v>
      </c>
      <c r="E68" s="361"/>
      <c r="F68" s="361"/>
      <c r="G68" s="361"/>
      <c r="H68" s="361"/>
      <c r="I68" s="363" t="s">
        <v>142</v>
      </c>
      <c r="J68" s="363"/>
      <c r="K68" s="363"/>
    </row>
    <row r="69" spans="1:18" s="10" customFormat="1" ht="26.25" customHeight="1" x14ac:dyDescent="0.25">
      <c r="B69" s="45"/>
      <c r="D69" s="10" t="s">
        <v>143</v>
      </c>
      <c r="M69" s="10">
        <v>1</v>
      </c>
    </row>
    <row r="70" spans="1:18" s="10" customFormat="1" x14ac:dyDescent="0.25">
      <c r="B70" s="45"/>
    </row>
    <row r="71" spans="1:18" s="10" customFormat="1" ht="17.25" customHeight="1" x14ac:dyDescent="0.25">
      <c r="A71" s="363" t="s">
        <v>144</v>
      </c>
      <c r="B71" s="363"/>
      <c r="C71" s="363"/>
      <c r="D71" s="363" t="s">
        <v>145</v>
      </c>
      <c r="E71" s="363"/>
      <c r="F71" s="363"/>
      <c r="G71" s="363"/>
      <c r="H71" s="363"/>
      <c r="I71" s="363" t="s">
        <v>146</v>
      </c>
      <c r="J71" s="363"/>
      <c r="K71" s="363"/>
    </row>
    <row r="72" spans="1:18" customFormat="1" ht="18.75" customHeight="1" x14ac:dyDescent="0.3">
      <c r="A72" s="383" t="s">
        <v>124</v>
      </c>
      <c r="B72" s="383"/>
      <c r="C72" s="383"/>
      <c r="D72" s="383"/>
      <c r="E72" s="56"/>
      <c r="F72" s="12"/>
      <c r="G72" s="12"/>
      <c r="J72" s="13"/>
    </row>
    <row r="73" spans="1:18" customFormat="1" ht="18.75" customHeight="1" x14ac:dyDescent="0.3">
      <c r="A73" s="363" t="s">
        <v>125</v>
      </c>
      <c r="B73" s="363"/>
      <c r="C73" s="363"/>
      <c r="D73" s="363"/>
      <c r="E73" s="57"/>
      <c r="F73" s="12"/>
      <c r="G73" s="12"/>
      <c r="J73" s="13"/>
    </row>
    <row r="74" spans="1:18" customFormat="1" ht="6" customHeight="1" x14ac:dyDescent="0.3">
      <c r="A74" s="57"/>
      <c r="B74" s="251"/>
      <c r="C74" s="57"/>
      <c r="D74" s="57"/>
      <c r="E74" s="57"/>
      <c r="F74" s="12"/>
      <c r="G74" s="12"/>
      <c r="J74" s="13"/>
    </row>
    <row r="75" spans="1:18" customFormat="1" ht="18.75" customHeight="1" x14ac:dyDescent="0.25">
      <c r="A75" s="363" t="s">
        <v>126</v>
      </c>
      <c r="B75" s="363"/>
      <c r="C75" s="363"/>
      <c r="D75" s="363"/>
      <c r="E75" s="363"/>
      <c r="F75" s="363"/>
      <c r="G75" s="363"/>
      <c r="H75" s="363"/>
      <c r="I75" s="363"/>
      <c r="J75" s="363"/>
      <c r="K75" s="363"/>
    </row>
    <row r="76" spans="1:18" customFormat="1" ht="18.75" customHeight="1" x14ac:dyDescent="0.25">
      <c r="A76" s="363" t="s">
        <v>1032</v>
      </c>
      <c r="B76" s="363"/>
      <c r="C76" s="363"/>
      <c r="D76" s="363"/>
      <c r="E76" s="363"/>
      <c r="F76" s="363"/>
      <c r="G76" s="363"/>
      <c r="H76" s="363"/>
      <c r="I76" s="363"/>
      <c r="J76" s="363"/>
      <c r="K76" s="363"/>
    </row>
    <row r="77" spans="1:18" s="33" customFormat="1" ht="18.75" customHeight="1" x14ac:dyDescent="0.25">
      <c r="A77" s="370" t="s">
        <v>421</v>
      </c>
      <c r="B77" s="370"/>
      <c r="C77" s="370"/>
      <c r="D77" s="370"/>
      <c r="E77" s="370"/>
      <c r="F77" s="370"/>
      <c r="G77" s="370"/>
      <c r="H77" s="370"/>
      <c r="I77" s="370"/>
      <c r="J77" s="370"/>
      <c r="K77" s="370"/>
    </row>
    <row r="78" spans="1:18" customFormat="1" ht="10.5" customHeight="1" x14ac:dyDescent="0.25">
      <c r="A78" s="15"/>
      <c r="B78" s="44"/>
      <c r="C78" s="17"/>
      <c r="D78" s="18"/>
      <c r="E78" s="15"/>
      <c r="F78" s="19"/>
      <c r="G78" s="19"/>
      <c r="H78" s="15"/>
      <c r="I78" s="17"/>
      <c r="J78" s="20"/>
    </row>
    <row r="79" spans="1:18" s="23" customFormat="1" ht="18" customHeight="1" x14ac:dyDescent="0.2">
      <c r="A79" s="364" t="s">
        <v>118</v>
      </c>
      <c r="B79" s="364" t="s">
        <v>127</v>
      </c>
      <c r="C79" s="395" t="s">
        <v>128</v>
      </c>
      <c r="D79" s="396"/>
      <c r="E79" s="364" t="s">
        <v>129</v>
      </c>
      <c r="F79" s="21" t="s">
        <v>130</v>
      </c>
      <c r="G79" s="21" t="s">
        <v>182</v>
      </c>
      <c r="H79" s="21" t="s">
        <v>131</v>
      </c>
      <c r="I79" s="21" t="s">
        <v>132</v>
      </c>
      <c r="J79" s="22" t="s">
        <v>133</v>
      </c>
      <c r="K79" s="364" t="s">
        <v>134</v>
      </c>
    </row>
    <row r="80" spans="1:18" s="23" customFormat="1" ht="18" customHeight="1" x14ac:dyDescent="0.2">
      <c r="A80" s="365"/>
      <c r="B80" s="365"/>
      <c r="C80" s="368"/>
      <c r="D80" s="369"/>
      <c r="E80" s="365"/>
      <c r="F80" s="24" t="s">
        <v>135</v>
      </c>
      <c r="G80" s="24" t="s">
        <v>169</v>
      </c>
      <c r="H80" s="24" t="s">
        <v>136</v>
      </c>
      <c r="I80" s="24" t="s">
        <v>137</v>
      </c>
      <c r="J80" s="25" t="s">
        <v>138</v>
      </c>
      <c r="K80" s="365"/>
    </row>
    <row r="81" spans="1:18" ht="18" customHeight="1" x14ac:dyDescent="0.25">
      <c r="A81" s="142">
        <v>1</v>
      </c>
      <c r="B81" s="126" t="s">
        <v>516</v>
      </c>
      <c r="C81" s="54" t="s">
        <v>517</v>
      </c>
      <c r="D81" s="55" t="s">
        <v>186</v>
      </c>
      <c r="E81" s="52" t="s">
        <v>518</v>
      </c>
      <c r="F81" s="144">
        <v>3.75</v>
      </c>
      <c r="G81" s="145">
        <v>93</v>
      </c>
      <c r="H81" s="146" t="s">
        <v>149</v>
      </c>
      <c r="I81" s="53" t="s">
        <v>149</v>
      </c>
      <c r="J81" s="151">
        <v>1150000</v>
      </c>
      <c r="K81" s="148"/>
      <c r="L81" s="149" t="s">
        <v>519</v>
      </c>
      <c r="M81" s="149"/>
      <c r="N81" s="52">
        <v>8.3800000000000008</v>
      </c>
      <c r="O81" s="52">
        <v>16</v>
      </c>
      <c r="P81" s="52">
        <v>16</v>
      </c>
      <c r="Q81" s="52">
        <v>16</v>
      </c>
      <c r="R81" s="2"/>
    </row>
    <row r="82" spans="1:18" ht="18" customHeight="1" x14ac:dyDescent="0.25">
      <c r="A82" s="169">
        <v>2</v>
      </c>
      <c r="B82" s="126" t="s">
        <v>520</v>
      </c>
      <c r="C82" s="54" t="s">
        <v>521</v>
      </c>
      <c r="D82" s="55" t="s">
        <v>62</v>
      </c>
      <c r="E82" s="52" t="s">
        <v>508</v>
      </c>
      <c r="F82" s="144">
        <v>3.75</v>
      </c>
      <c r="G82" s="145">
        <v>90</v>
      </c>
      <c r="H82" s="146" t="s">
        <v>149</v>
      </c>
      <c r="I82" s="53" t="s">
        <v>149</v>
      </c>
      <c r="J82" s="151">
        <v>1150000</v>
      </c>
      <c r="K82" s="148"/>
      <c r="L82" s="149" t="s">
        <v>519</v>
      </c>
      <c r="M82" s="149"/>
      <c r="N82" s="52">
        <v>8.61</v>
      </c>
      <c r="O82" s="52">
        <v>16</v>
      </c>
      <c r="P82" s="52">
        <v>16</v>
      </c>
      <c r="Q82" s="52">
        <v>16</v>
      </c>
      <c r="R82" s="2"/>
    </row>
    <row r="83" spans="1:18" ht="18" customHeight="1" x14ac:dyDescent="0.25">
      <c r="A83" s="169">
        <v>3</v>
      </c>
      <c r="B83" s="126" t="s">
        <v>522</v>
      </c>
      <c r="C83" s="54" t="s">
        <v>22</v>
      </c>
      <c r="D83" s="55" t="s">
        <v>10</v>
      </c>
      <c r="E83" s="52" t="s">
        <v>523</v>
      </c>
      <c r="F83" s="144">
        <v>3.63</v>
      </c>
      <c r="G83" s="145">
        <v>90</v>
      </c>
      <c r="H83" s="146" t="s">
        <v>149</v>
      </c>
      <c r="I83" s="53" t="s">
        <v>149</v>
      </c>
      <c r="J83" s="151">
        <v>1150000</v>
      </c>
      <c r="K83" s="148"/>
      <c r="L83" s="149" t="s">
        <v>519</v>
      </c>
      <c r="M83" s="149"/>
      <c r="N83" s="52">
        <v>8.44</v>
      </c>
      <c r="O83" s="52">
        <v>16</v>
      </c>
      <c r="P83" s="52">
        <v>16</v>
      </c>
      <c r="Q83" s="52">
        <v>16</v>
      </c>
      <c r="R83" s="2"/>
    </row>
    <row r="84" spans="1:18" ht="18" customHeight="1" x14ac:dyDescent="0.25">
      <c r="A84" s="169">
        <v>4</v>
      </c>
      <c r="B84" s="126" t="s">
        <v>524</v>
      </c>
      <c r="C84" s="54" t="s">
        <v>525</v>
      </c>
      <c r="D84" s="55" t="s">
        <v>39</v>
      </c>
      <c r="E84" s="52" t="s">
        <v>526</v>
      </c>
      <c r="F84" s="144">
        <v>3.63</v>
      </c>
      <c r="G84" s="145">
        <v>90</v>
      </c>
      <c r="H84" s="146" t="s">
        <v>149</v>
      </c>
      <c r="I84" s="53" t="s">
        <v>149</v>
      </c>
      <c r="J84" s="151">
        <v>1150000</v>
      </c>
      <c r="K84" s="148"/>
      <c r="L84" s="149" t="s">
        <v>519</v>
      </c>
      <c r="M84" s="149"/>
      <c r="N84" s="52">
        <v>8.48</v>
      </c>
      <c r="O84" s="52">
        <v>16</v>
      </c>
      <c r="P84" s="52">
        <v>16</v>
      </c>
      <c r="Q84" s="52">
        <v>16</v>
      </c>
      <c r="R84" s="2"/>
    </row>
    <row r="85" spans="1:18" ht="18" customHeight="1" x14ac:dyDescent="0.25">
      <c r="A85" s="169">
        <v>5</v>
      </c>
      <c r="B85" s="126" t="s">
        <v>527</v>
      </c>
      <c r="C85" s="54" t="s">
        <v>2</v>
      </c>
      <c r="D85" s="55" t="s">
        <v>30</v>
      </c>
      <c r="E85" s="52" t="s">
        <v>528</v>
      </c>
      <c r="F85" s="144">
        <v>3.63</v>
      </c>
      <c r="G85" s="145">
        <v>90</v>
      </c>
      <c r="H85" s="146" t="s">
        <v>149</v>
      </c>
      <c r="I85" s="53" t="s">
        <v>149</v>
      </c>
      <c r="J85" s="151">
        <v>1150000</v>
      </c>
      <c r="K85" s="148"/>
      <c r="L85" s="149" t="s">
        <v>519</v>
      </c>
      <c r="M85" s="149"/>
      <c r="N85" s="52">
        <v>8.65</v>
      </c>
      <c r="O85" s="52">
        <v>16</v>
      </c>
      <c r="P85" s="52">
        <v>16</v>
      </c>
      <c r="Q85" s="52">
        <v>16</v>
      </c>
      <c r="R85" s="2"/>
    </row>
    <row r="86" spans="1:18" ht="18" customHeight="1" x14ac:dyDescent="0.25">
      <c r="A86" s="169">
        <v>6</v>
      </c>
      <c r="B86" s="126" t="s">
        <v>183</v>
      </c>
      <c r="C86" s="54" t="s">
        <v>184</v>
      </c>
      <c r="D86" s="55" t="s">
        <v>57</v>
      </c>
      <c r="E86" s="52" t="s">
        <v>185</v>
      </c>
      <c r="F86" s="144">
        <v>3.57</v>
      </c>
      <c r="G86" s="145">
        <v>96</v>
      </c>
      <c r="H86" s="146" t="s">
        <v>121</v>
      </c>
      <c r="I86" s="144" t="s">
        <v>123</v>
      </c>
      <c r="J86" s="151">
        <v>1050000</v>
      </c>
      <c r="K86" s="148"/>
      <c r="L86" s="149" t="s">
        <v>519</v>
      </c>
      <c r="M86" s="149"/>
      <c r="N86" s="52">
        <v>8.44</v>
      </c>
      <c r="O86" s="52">
        <v>14</v>
      </c>
      <c r="P86" s="52">
        <v>14</v>
      </c>
      <c r="Q86" s="52">
        <v>14</v>
      </c>
      <c r="R86" s="2"/>
    </row>
    <row r="87" spans="1:18" ht="18" customHeight="1" x14ac:dyDescent="0.25">
      <c r="A87" s="169">
        <v>7</v>
      </c>
      <c r="B87" s="126" t="s">
        <v>529</v>
      </c>
      <c r="C87" s="54" t="s">
        <v>530</v>
      </c>
      <c r="D87" s="55" t="s">
        <v>531</v>
      </c>
      <c r="E87" s="52" t="s">
        <v>532</v>
      </c>
      <c r="F87" s="144">
        <v>3.43</v>
      </c>
      <c r="G87" s="145">
        <v>88</v>
      </c>
      <c r="H87" s="146" t="s">
        <v>152</v>
      </c>
      <c r="I87" s="144" t="s">
        <v>123</v>
      </c>
      <c r="J87" s="151">
        <v>1050000</v>
      </c>
      <c r="K87" s="148"/>
      <c r="L87" s="149" t="s">
        <v>519</v>
      </c>
      <c r="M87" s="149"/>
      <c r="N87" s="52">
        <v>8.4</v>
      </c>
      <c r="O87" s="52">
        <v>14</v>
      </c>
      <c r="P87" s="52">
        <v>14</v>
      </c>
      <c r="Q87" s="52">
        <v>14</v>
      </c>
      <c r="R87" s="2"/>
    </row>
    <row r="88" spans="1:18" ht="18" customHeight="1" x14ac:dyDescent="0.25">
      <c r="A88" s="169">
        <v>8</v>
      </c>
      <c r="B88" s="126" t="s">
        <v>533</v>
      </c>
      <c r="C88" s="54" t="s">
        <v>534</v>
      </c>
      <c r="D88" s="55" t="s">
        <v>39</v>
      </c>
      <c r="E88" s="52" t="s">
        <v>535</v>
      </c>
      <c r="F88" s="144">
        <v>3.43</v>
      </c>
      <c r="G88" s="145">
        <v>89</v>
      </c>
      <c r="H88" s="146" t="s">
        <v>152</v>
      </c>
      <c r="I88" s="144" t="s">
        <v>123</v>
      </c>
      <c r="J88" s="151">
        <v>1050000</v>
      </c>
      <c r="K88" s="148"/>
      <c r="L88" s="149" t="s">
        <v>519</v>
      </c>
      <c r="M88" s="149"/>
      <c r="N88" s="52">
        <v>8.26</v>
      </c>
      <c r="O88" s="52">
        <v>14</v>
      </c>
      <c r="P88" s="52">
        <v>14</v>
      </c>
      <c r="Q88" s="52">
        <v>14</v>
      </c>
      <c r="R88" s="2"/>
    </row>
    <row r="89" spans="1:18" ht="18" customHeight="1" x14ac:dyDescent="0.25">
      <c r="A89" s="169">
        <v>9</v>
      </c>
      <c r="B89" s="126" t="s">
        <v>536</v>
      </c>
      <c r="C89" s="54" t="s">
        <v>537</v>
      </c>
      <c r="D89" s="55" t="s">
        <v>32</v>
      </c>
      <c r="E89" s="52" t="s">
        <v>538</v>
      </c>
      <c r="F89" s="144">
        <v>3.43</v>
      </c>
      <c r="G89" s="145">
        <v>93</v>
      </c>
      <c r="H89" s="146" t="s">
        <v>121</v>
      </c>
      <c r="I89" s="144" t="s">
        <v>123</v>
      </c>
      <c r="J89" s="151">
        <v>1050000</v>
      </c>
      <c r="K89" s="148"/>
      <c r="L89" s="149" t="s">
        <v>519</v>
      </c>
      <c r="M89" s="149"/>
      <c r="N89" s="52">
        <v>8.36</v>
      </c>
      <c r="O89" s="52">
        <v>14</v>
      </c>
      <c r="P89" s="52">
        <v>14</v>
      </c>
      <c r="Q89" s="52">
        <v>14</v>
      </c>
      <c r="R89" s="2"/>
    </row>
    <row r="90" spans="1:18" ht="18" customHeight="1" x14ac:dyDescent="0.25">
      <c r="A90" s="169">
        <v>10</v>
      </c>
      <c r="B90" s="126" t="s">
        <v>539</v>
      </c>
      <c r="C90" s="54" t="s">
        <v>2</v>
      </c>
      <c r="D90" s="55" t="s">
        <v>540</v>
      </c>
      <c r="E90" s="52" t="s">
        <v>541</v>
      </c>
      <c r="F90" s="144">
        <v>3.38</v>
      </c>
      <c r="G90" s="145">
        <v>93</v>
      </c>
      <c r="H90" s="146" t="s">
        <v>121</v>
      </c>
      <c r="I90" s="144" t="s">
        <v>123</v>
      </c>
      <c r="J90" s="151">
        <v>1050000</v>
      </c>
      <c r="K90" s="148"/>
      <c r="L90" s="149" t="s">
        <v>519</v>
      </c>
      <c r="M90" s="149"/>
      <c r="N90" s="52">
        <v>8.34</v>
      </c>
      <c r="O90" s="52">
        <v>16</v>
      </c>
      <c r="P90" s="52">
        <v>16</v>
      </c>
      <c r="Q90" s="52">
        <v>16</v>
      </c>
      <c r="R90" s="2"/>
    </row>
    <row r="91" spans="1:18" ht="18" customHeight="1" x14ac:dyDescent="0.25">
      <c r="A91" s="169">
        <v>11</v>
      </c>
      <c r="B91" s="126" t="s">
        <v>542</v>
      </c>
      <c r="C91" s="54" t="s">
        <v>543</v>
      </c>
      <c r="D91" s="55" t="s">
        <v>44</v>
      </c>
      <c r="E91" s="52" t="s">
        <v>544</v>
      </c>
      <c r="F91" s="144">
        <v>3.38</v>
      </c>
      <c r="G91" s="145">
        <v>93</v>
      </c>
      <c r="H91" s="146" t="s">
        <v>121</v>
      </c>
      <c r="I91" s="144" t="s">
        <v>123</v>
      </c>
      <c r="J91" s="151">
        <v>1050000</v>
      </c>
      <c r="K91" s="148"/>
      <c r="L91" s="149" t="s">
        <v>519</v>
      </c>
      <c r="M91" s="149"/>
      <c r="N91" s="52">
        <v>8.34</v>
      </c>
      <c r="O91" s="52">
        <v>16</v>
      </c>
      <c r="P91" s="52">
        <v>16</v>
      </c>
      <c r="Q91" s="52">
        <v>16</v>
      </c>
      <c r="R91" s="2"/>
    </row>
    <row r="92" spans="1:18" ht="18" customHeight="1" x14ac:dyDescent="0.25">
      <c r="A92" s="169">
        <v>12</v>
      </c>
      <c r="B92" s="126" t="s">
        <v>545</v>
      </c>
      <c r="C92" s="54" t="s">
        <v>543</v>
      </c>
      <c r="D92" s="55" t="s">
        <v>43</v>
      </c>
      <c r="E92" s="52" t="s">
        <v>546</v>
      </c>
      <c r="F92" s="144">
        <v>3.38</v>
      </c>
      <c r="G92" s="145">
        <v>89</v>
      </c>
      <c r="H92" s="146" t="s">
        <v>152</v>
      </c>
      <c r="I92" s="144" t="s">
        <v>123</v>
      </c>
      <c r="J92" s="151">
        <v>1050000</v>
      </c>
      <c r="K92" s="148"/>
      <c r="L92" s="149" t="s">
        <v>519</v>
      </c>
      <c r="M92" s="149"/>
      <c r="N92" s="52">
        <v>8.2799999999999994</v>
      </c>
      <c r="O92" s="52">
        <v>16</v>
      </c>
      <c r="P92" s="52">
        <v>16</v>
      </c>
      <c r="Q92" s="52">
        <v>16</v>
      </c>
      <c r="R92" s="2"/>
    </row>
    <row r="93" spans="1:18" ht="18" customHeight="1" x14ac:dyDescent="0.25">
      <c r="A93" s="169">
        <v>13</v>
      </c>
      <c r="B93" s="126" t="s">
        <v>547</v>
      </c>
      <c r="C93" s="54" t="s">
        <v>548</v>
      </c>
      <c r="D93" s="55" t="s">
        <v>48</v>
      </c>
      <c r="E93" s="52" t="s">
        <v>240</v>
      </c>
      <c r="F93" s="144">
        <v>3.38</v>
      </c>
      <c r="G93" s="145">
        <v>89</v>
      </c>
      <c r="H93" s="146" t="s">
        <v>152</v>
      </c>
      <c r="I93" s="144" t="s">
        <v>123</v>
      </c>
      <c r="J93" s="151">
        <v>1050000</v>
      </c>
      <c r="K93" s="148"/>
      <c r="L93" s="149" t="s">
        <v>519</v>
      </c>
      <c r="M93" s="149"/>
      <c r="N93" s="52">
        <v>8.2100000000000009</v>
      </c>
      <c r="O93" s="52">
        <v>16</v>
      </c>
      <c r="P93" s="52">
        <v>16</v>
      </c>
      <c r="Q93" s="52">
        <v>16</v>
      </c>
      <c r="R93" s="2"/>
    </row>
    <row r="94" spans="1:18" ht="18" customHeight="1" x14ac:dyDescent="0.25">
      <c r="A94" s="169">
        <v>14</v>
      </c>
      <c r="B94" s="126" t="s">
        <v>549</v>
      </c>
      <c r="C94" s="54" t="s">
        <v>26</v>
      </c>
      <c r="D94" s="55" t="s">
        <v>11</v>
      </c>
      <c r="E94" s="52" t="s">
        <v>550</v>
      </c>
      <c r="F94" s="144">
        <v>3.38</v>
      </c>
      <c r="G94" s="145">
        <v>89</v>
      </c>
      <c r="H94" s="146" t="s">
        <v>152</v>
      </c>
      <c r="I94" s="144" t="s">
        <v>123</v>
      </c>
      <c r="J94" s="151">
        <v>1050000</v>
      </c>
      <c r="K94" s="148"/>
      <c r="L94" s="149" t="s">
        <v>519</v>
      </c>
      <c r="M94" s="149"/>
      <c r="N94" s="52">
        <v>8.36</v>
      </c>
      <c r="O94" s="52">
        <v>16</v>
      </c>
      <c r="P94" s="52">
        <v>16</v>
      </c>
      <c r="Q94" s="52">
        <v>16</v>
      </c>
      <c r="R94" s="2"/>
    </row>
    <row r="95" spans="1:18" ht="18" customHeight="1" x14ac:dyDescent="0.25">
      <c r="A95" s="170">
        <v>15</v>
      </c>
      <c r="B95" s="126" t="s">
        <v>551</v>
      </c>
      <c r="C95" s="54" t="s">
        <v>281</v>
      </c>
      <c r="D95" s="55" t="s">
        <v>44</v>
      </c>
      <c r="E95" s="52" t="s">
        <v>163</v>
      </c>
      <c r="F95" s="144">
        <v>3.38</v>
      </c>
      <c r="G95" s="145">
        <v>89</v>
      </c>
      <c r="H95" s="146" t="s">
        <v>152</v>
      </c>
      <c r="I95" s="144" t="s">
        <v>123</v>
      </c>
      <c r="J95" s="167">
        <v>1050000</v>
      </c>
      <c r="K95" s="168"/>
      <c r="L95" s="149" t="s">
        <v>519</v>
      </c>
      <c r="M95" s="149"/>
      <c r="N95" s="52">
        <v>8.34</v>
      </c>
      <c r="O95" s="52">
        <v>16</v>
      </c>
      <c r="P95" s="52">
        <v>16</v>
      </c>
      <c r="Q95" s="52">
        <v>16</v>
      </c>
      <c r="R95" s="2"/>
    </row>
    <row r="96" spans="1:18" ht="18" customHeight="1" x14ac:dyDescent="0.25">
      <c r="A96" s="357" t="s">
        <v>139</v>
      </c>
      <c r="B96" s="358"/>
      <c r="C96" s="358"/>
      <c r="D96" s="358"/>
      <c r="E96" s="358"/>
      <c r="F96" s="358"/>
      <c r="G96" s="358"/>
      <c r="H96" s="358"/>
      <c r="I96" s="359"/>
      <c r="J96" s="171">
        <f>SUM(J81:J95)</f>
        <v>16250000</v>
      </c>
      <c r="K96" s="172"/>
      <c r="L96" s="149"/>
      <c r="M96" s="149"/>
      <c r="N96" s="52"/>
      <c r="O96" s="52"/>
      <c r="P96" s="52"/>
      <c r="Q96" s="52"/>
      <c r="R96" s="2"/>
    </row>
    <row r="97" spans="1:18" ht="18.75" customHeight="1" x14ac:dyDescent="0.25">
      <c r="A97" s="360" t="s">
        <v>1033</v>
      </c>
      <c r="B97" s="360"/>
      <c r="C97" s="360"/>
      <c r="D97" s="360"/>
      <c r="E97" s="360"/>
      <c r="F97" s="360"/>
      <c r="G97" s="360"/>
      <c r="H97" s="360"/>
      <c r="I97" s="360"/>
      <c r="J97" s="360"/>
      <c r="K97" s="360"/>
      <c r="L97" s="6"/>
      <c r="M97" s="6"/>
      <c r="N97" s="6"/>
      <c r="O97" s="6"/>
      <c r="P97" s="6"/>
      <c r="Q97" s="2"/>
      <c r="R97" s="2"/>
    </row>
    <row r="98" spans="1:18" ht="14.25" customHeight="1" x14ac:dyDescent="0.25">
      <c r="A98" s="47"/>
      <c r="B98" s="49"/>
      <c r="C98" s="47"/>
      <c r="D98" s="47"/>
      <c r="E98" s="47"/>
      <c r="F98" s="47"/>
      <c r="G98" s="47"/>
      <c r="H98" s="47"/>
      <c r="I98" s="47"/>
      <c r="J98" s="47"/>
      <c r="K98" s="47"/>
      <c r="L98" s="6"/>
      <c r="M98" s="6"/>
      <c r="N98" s="6"/>
      <c r="O98" s="6"/>
      <c r="P98" s="6"/>
      <c r="Q98" s="2"/>
      <c r="R98" s="2"/>
    </row>
    <row r="99" spans="1:18" s="10" customFormat="1" x14ac:dyDescent="0.25">
      <c r="A99" s="361" t="s">
        <v>140</v>
      </c>
      <c r="B99" s="361"/>
      <c r="C99" s="361"/>
      <c r="D99" s="361" t="s">
        <v>171</v>
      </c>
      <c r="E99" s="361"/>
      <c r="F99" s="361"/>
      <c r="G99" s="361"/>
      <c r="H99" s="361"/>
      <c r="I99" s="361" t="s">
        <v>141</v>
      </c>
      <c r="J99" s="361"/>
      <c r="K99" s="361"/>
    </row>
    <row r="100" spans="1:18" s="10" customFormat="1" ht="18.75" x14ac:dyDescent="0.3">
      <c r="A100" s="29"/>
      <c r="B100" s="45"/>
      <c r="C100" s="29"/>
      <c r="D100" s="361" t="s">
        <v>172</v>
      </c>
      <c r="E100" s="361"/>
      <c r="F100" s="361"/>
      <c r="G100" s="361"/>
      <c r="H100" s="361"/>
      <c r="I100" s="363" t="s">
        <v>142</v>
      </c>
      <c r="J100" s="363"/>
      <c r="K100" s="363"/>
    </row>
    <row r="101" spans="1:18" s="10" customFormat="1" ht="39" customHeight="1" x14ac:dyDescent="0.25">
      <c r="B101" s="45"/>
      <c r="D101" s="10" t="s">
        <v>143</v>
      </c>
      <c r="M101" s="10">
        <v>1</v>
      </c>
    </row>
    <row r="102" spans="1:18" s="10" customFormat="1" x14ac:dyDescent="0.25">
      <c r="B102" s="45"/>
    </row>
    <row r="103" spans="1:18" s="10" customFormat="1" ht="17.25" customHeight="1" x14ac:dyDescent="0.25">
      <c r="A103" s="361" t="s">
        <v>144</v>
      </c>
      <c r="B103" s="361"/>
      <c r="C103" s="361"/>
      <c r="D103" s="361" t="s">
        <v>145</v>
      </c>
      <c r="E103" s="361"/>
      <c r="F103" s="361"/>
      <c r="G103" s="361"/>
      <c r="H103" s="361"/>
      <c r="I103" s="363" t="s">
        <v>146</v>
      </c>
      <c r="J103" s="363"/>
      <c r="K103" s="363"/>
    </row>
    <row r="104" spans="1:18" customFormat="1" ht="21.75" customHeight="1" x14ac:dyDescent="0.3">
      <c r="A104" s="383" t="s">
        <v>124</v>
      </c>
      <c r="B104" s="383"/>
      <c r="C104" s="383"/>
      <c r="D104" s="383"/>
      <c r="E104" s="56"/>
      <c r="F104" s="12"/>
      <c r="G104" s="12"/>
      <c r="J104" s="13"/>
    </row>
    <row r="105" spans="1:18" customFormat="1" ht="21.75" customHeight="1" x14ac:dyDescent="0.3">
      <c r="A105" s="363" t="s">
        <v>125</v>
      </c>
      <c r="B105" s="363"/>
      <c r="C105" s="363"/>
      <c r="D105" s="363"/>
      <c r="E105" s="57"/>
      <c r="F105" s="12"/>
      <c r="G105" s="12"/>
      <c r="J105" s="13"/>
    </row>
    <row r="106" spans="1:18" customFormat="1" ht="6" customHeight="1" x14ac:dyDescent="0.3">
      <c r="A106" s="57"/>
      <c r="B106" s="251"/>
      <c r="C106" s="57"/>
      <c r="D106" s="57"/>
      <c r="E106" s="57"/>
      <c r="F106" s="12"/>
      <c r="G106" s="12"/>
      <c r="J106" s="13"/>
    </row>
    <row r="107" spans="1:18" customFormat="1" ht="21" customHeight="1" x14ac:dyDescent="0.25">
      <c r="A107" s="363" t="s">
        <v>126</v>
      </c>
      <c r="B107" s="363"/>
      <c r="C107" s="363"/>
      <c r="D107" s="363"/>
      <c r="E107" s="363"/>
      <c r="F107" s="363"/>
      <c r="G107" s="363"/>
      <c r="H107" s="363"/>
      <c r="I107" s="363"/>
      <c r="J107" s="363"/>
      <c r="K107" s="363"/>
    </row>
    <row r="108" spans="1:18" customFormat="1" ht="21.75" customHeight="1" x14ac:dyDescent="0.25">
      <c r="A108" s="363" t="s">
        <v>1035</v>
      </c>
      <c r="B108" s="363"/>
      <c r="C108" s="363"/>
      <c r="D108" s="363"/>
      <c r="E108" s="363"/>
      <c r="F108" s="363"/>
      <c r="G108" s="363"/>
      <c r="H108" s="363"/>
      <c r="I108" s="363"/>
      <c r="J108" s="363"/>
      <c r="K108" s="363"/>
    </row>
    <row r="109" spans="1:18" s="33" customFormat="1" ht="20.25" customHeight="1" x14ac:dyDescent="0.25">
      <c r="A109" s="370" t="s">
        <v>421</v>
      </c>
      <c r="B109" s="370"/>
      <c r="C109" s="370"/>
      <c r="D109" s="370"/>
      <c r="E109" s="370"/>
      <c r="F109" s="370"/>
      <c r="G109" s="370"/>
      <c r="H109" s="370"/>
      <c r="I109" s="370"/>
      <c r="J109" s="370"/>
      <c r="K109" s="370"/>
    </row>
    <row r="110" spans="1:18" customFormat="1" ht="10.5" customHeight="1" x14ac:dyDescent="0.25">
      <c r="A110" s="15"/>
      <c r="B110" s="44"/>
      <c r="C110" s="17"/>
      <c r="D110" s="18"/>
      <c r="E110" s="15"/>
      <c r="F110" s="19"/>
      <c r="G110" s="19"/>
      <c r="H110" s="15"/>
      <c r="I110" s="17"/>
      <c r="J110" s="20"/>
    </row>
    <row r="111" spans="1:18" s="23" customFormat="1" ht="19.5" customHeight="1" x14ac:dyDescent="0.2">
      <c r="A111" s="364" t="s">
        <v>118</v>
      </c>
      <c r="B111" s="364" t="s">
        <v>127</v>
      </c>
      <c r="C111" s="395" t="s">
        <v>128</v>
      </c>
      <c r="D111" s="396"/>
      <c r="E111" s="364" t="s">
        <v>129</v>
      </c>
      <c r="F111" s="21" t="s">
        <v>130</v>
      </c>
      <c r="G111" s="21" t="s">
        <v>182</v>
      </c>
      <c r="H111" s="21" t="s">
        <v>131</v>
      </c>
      <c r="I111" s="21" t="s">
        <v>132</v>
      </c>
      <c r="J111" s="22" t="s">
        <v>133</v>
      </c>
      <c r="K111" s="397" t="s">
        <v>134</v>
      </c>
    </row>
    <row r="112" spans="1:18" s="23" customFormat="1" ht="19.5" customHeight="1" x14ac:dyDescent="0.2">
      <c r="A112" s="365"/>
      <c r="B112" s="365"/>
      <c r="C112" s="368"/>
      <c r="D112" s="369"/>
      <c r="E112" s="365"/>
      <c r="F112" s="24" t="s">
        <v>135</v>
      </c>
      <c r="G112" s="24" t="s">
        <v>169</v>
      </c>
      <c r="H112" s="24" t="s">
        <v>136</v>
      </c>
      <c r="I112" s="24" t="s">
        <v>137</v>
      </c>
      <c r="J112" s="25" t="s">
        <v>138</v>
      </c>
      <c r="K112" s="365"/>
    </row>
    <row r="113" spans="1:18" ht="18" customHeight="1" x14ac:dyDescent="0.25">
      <c r="A113" s="142">
        <v>1</v>
      </c>
      <c r="B113" s="126" t="s">
        <v>552</v>
      </c>
      <c r="C113" s="54" t="s">
        <v>553</v>
      </c>
      <c r="D113" s="55" t="s">
        <v>18</v>
      </c>
      <c r="E113" s="52" t="s">
        <v>554</v>
      </c>
      <c r="F113" s="144">
        <v>3.75</v>
      </c>
      <c r="G113" s="145">
        <v>96</v>
      </c>
      <c r="H113" s="146" t="s">
        <v>149</v>
      </c>
      <c r="I113" s="53" t="s">
        <v>149</v>
      </c>
      <c r="J113" s="151">
        <v>1150000</v>
      </c>
      <c r="K113" s="148"/>
      <c r="L113" s="149" t="s">
        <v>555</v>
      </c>
      <c r="M113" s="149"/>
      <c r="N113" s="52">
        <v>8.43</v>
      </c>
      <c r="O113" s="52">
        <v>16</v>
      </c>
      <c r="P113" s="52">
        <v>16</v>
      </c>
      <c r="Q113" s="52">
        <v>16</v>
      </c>
      <c r="R113" s="2"/>
    </row>
    <row r="114" spans="1:18" ht="18" customHeight="1" x14ac:dyDescent="0.25">
      <c r="A114" s="169">
        <v>2</v>
      </c>
      <c r="B114" s="126" t="s">
        <v>556</v>
      </c>
      <c r="C114" s="54" t="s">
        <v>87</v>
      </c>
      <c r="D114" s="55" t="s">
        <v>10</v>
      </c>
      <c r="E114" s="52" t="s">
        <v>557</v>
      </c>
      <c r="F114" s="144">
        <v>3.75</v>
      </c>
      <c r="G114" s="145">
        <v>95</v>
      </c>
      <c r="H114" s="146" t="s">
        <v>149</v>
      </c>
      <c r="I114" s="53" t="s">
        <v>149</v>
      </c>
      <c r="J114" s="151">
        <v>1150000</v>
      </c>
      <c r="K114" s="148"/>
      <c r="L114" s="149" t="s">
        <v>555</v>
      </c>
      <c r="M114" s="149"/>
      <c r="N114" s="52">
        <v>8.56</v>
      </c>
      <c r="O114" s="52">
        <v>16</v>
      </c>
      <c r="P114" s="52">
        <v>16</v>
      </c>
      <c r="Q114" s="52">
        <v>16</v>
      </c>
      <c r="R114" s="2"/>
    </row>
    <row r="115" spans="1:18" ht="18" customHeight="1" x14ac:dyDescent="0.25">
      <c r="A115" s="169">
        <v>3</v>
      </c>
      <c r="B115" s="126" t="s">
        <v>187</v>
      </c>
      <c r="C115" s="54" t="s">
        <v>188</v>
      </c>
      <c r="D115" s="55" t="s">
        <v>189</v>
      </c>
      <c r="E115" s="52" t="s">
        <v>162</v>
      </c>
      <c r="F115" s="144">
        <v>3.5</v>
      </c>
      <c r="G115" s="145">
        <v>90</v>
      </c>
      <c r="H115" s="146" t="s">
        <v>121</v>
      </c>
      <c r="I115" s="144" t="s">
        <v>123</v>
      </c>
      <c r="J115" s="151">
        <v>1050000</v>
      </c>
      <c r="K115" s="148"/>
      <c r="L115" s="149" t="s">
        <v>555</v>
      </c>
      <c r="M115" s="149"/>
      <c r="N115" s="52">
        <v>8.64</v>
      </c>
      <c r="O115" s="52">
        <v>16</v>
      </c>
      <c r="P115" s="52">
        <v>16</v>
      </c>
      <c r="Q115" s="52">
        <v>16</v>
      </c>
      <c r="R115" s="2"/>
    </row>
    <row r="116" spans="1:18" ht="18" customHeight="1" x14ac:dyDescent="0.25">
      <c r="A116" s="169">
        <v>4</v>
      </c>
      <c r="B116" s="126" t="s">
        <v>558</v>
      </c>
      <c r="C116" s="54" t="s">
        <v>559</v>
      </c>
      <c r="D116" s="55" t="s">
        <v>0</v>
      </c>
      <c r="E116" s="52" t="s">
        <v>560</v>
      </c>
      <c r="F116" s="144">
        <v>3.5</v>
      </c>
      <c r="G116" s="145">
        <v>90</v>
      </c>
      <c r="H116" s="146" t="s">
        <v>121</v>
      </c>
      <c r="I116" s="144" t="s">
        <v>123</v>
      </c>
      <c r="J116" s="151">
        <v>1050000</v>
      </c>
      <c r="K116" s="148"/>
      <c r="L116" s="149" t="s">
        <v>555</v>
      </c>
      <c r="M116" s="149"/>
      <c r="N116" s="52">
        <v>8.09</v>
      </c>
      <c r="O116" s="52">
        <v>16</v>
      </c>
      <c r="P116" s="52">
        <v>16</v>
      </c>
      <c r="Q116" s="52">
        <v>16</v>
      </c>
      <c r="R116" s="2"/>
    </row>
    <row r="117" spans="1:18" ht="18" customHeight="1" x14ac:dyDescent="0.25">
      <c r="A117" s="169">
        <v>5</v>
      </c>
      <c r="B117" s="126" t="s">
        <v>561</v>
      </c>
      <c r="C117" s="54" t="s">
        <v>562</v>
      </c>
      <c r="D117" s="55" t="s">
        <v>563</v>
      </c>
      <c r="E117" s="52" t="s">
        <v>283</v>
      </c>
      <c r="F117" s="144">
        <v>3.5</v>
      </c>
      <c r="G117" s="145">
        <v>90</v>
      </c>
      <c r="H117" s="146" t="s">
        <v>121</v>
      </c>
      <c r="I117" s="144" t="s">
        <v>123</v>
      </c>
      <c r="J117" s="151">
        <v>1050000</v>
      </c>
      <c r="K117" s="148"/>
      <c r="L117" s="149" t="s">
        <v>555</v>
      </c>
      <c r="M117" s="149"/>
      <c r="N117" s="52">
        <v>8.25</v>
      </c>
      <c r="O117" s="52">
        <v>16</v>
      </c>
      <c r="P117" s="52">
        <v>16</v>
      </c>
      <c r="Q117" s="52">
        <v>16</v>
      </c>
      <c r="R117" s="2"/>
    </row>
    <row r="118" spans="1:18" ht="18" customHeight="1" x14ac:dyDescent="0.25">
      <c r="A118" s="169">
        <v>6</v>
      </c>
      <c r="B118" s="126" t="s">
        <v>564</v>
      </c>
      <c r="C118" s="54" t="s">
        <v>36</v>
      </c>
      <c r="D118" s="55" t="s">
        <v>148</v>
      </c>
      <c r="E118" s="52" t="s">
        <v>479</v>
      </c>
      <c r="F118" s="144">
        <v>3.5</v>
      </c>
      <c r="G118" s="145">
        <v>90</v>
      </c>
      <c r="H118" s="146" t="s">
        <v>121</v>
      </c>
      <c r="I118" s="144" t="s">
        <v>123</v>
      </c>
      <c r="J118" s="151">
        <v>1050000</v>
      </c>
      <c r="K118" s="148"/>
      <c r="L118" s="149" t="s">
        <v>555</v>
      </c>
      <c r="M118" s="149"/>
      <c r="N118" s="52">
        <v>8.41</v>
      </c>
      <c r="O118" s="52">
        <v>16</v>
      </c>
      <c r="P118" s="52">
        <v>16</v>
      </c>
      <c r="Q118" s="52">
        <v>16</v>
      </c>
      <c r="R118" s="2"/>
    </row>
    <row r="119" spans="1:18" ht="18" customHeight="1" x14ac:dyDescent="0.25">
      <c r="A119" s="169">
        <v>7</v>
      </c>
      <c r="B119" s="126" t="s">
        <v>565</v>
      </c>
      <c r="C119" s="54" t="s">
        <v>566</v>
      </c>
      <c r="D119" s="55" t="s">
        <v>567</v>
      </c>
      <c r="E119" s="52" t="s">
        <v>174</v>
      </c>
      <c r="F119" s="144">
        <v>3.5</v>
      </c>
      <c r="G119" s="145">
        <v>90</v>
      </c>
      <c r="H119" s="146" t="s">
        <v>121</v>
      </c>
      <c r="I119" s="144" t="s">
        <v>123</v>
      </c>
      <c r="J119" s="151">
        <v>1050000</v>
      </c>
      <c r="K119" s="148"/>
      <c r="L119" s="149" t="s">
        <v>555</v>
      </c>
      <c r="M119" s="149"/>
      <c r="N119" s="52">
        <v>8.26</v>
      </c>
      <c r="O119" s="52">
        <v>16</v>
      </c>
      <c r="P119" s="52">
        <v>16</v>
      </c>
      <c r="Q119" s="52">
        <v>16</v>
      </c>
      <c r="R119" s="2"/>
    </row>
    <row r="120" spans="1:18" ht="18" customHeight="1" x14ac:dyDescent="0.25">
      <c r="A120" s="169">
        <v>8</v>
      </c>
      <c r="B120" s="126" t="s">
        <v>568</v>
      </c>
      <c r="C120" s="54" t="s">
        <v>569</v>
      </c>
      <c r="D120" s="55" t="s">
        <v>52</v>
      </c>
      <c r="E120" s="52" t="s">
        <v>570</v>
      </c>
      <c r="F120" s="144">
        <v>3.38</v>
      </c>
      <c r="G120" s="145">
        <v>95</v>
      </c>
      <c r="H120" s="146" t="s">
        <v>121</v>
      </c>
      <c r="I120" s="144" t="s">
        <v>123</v>
      </c>
      <c r="J120" s="151">
        <v>1050000</v>
      </c>
      <c r="K120" s="148"/>
      <c r="L120" s="149" t="s">
        <v>555</v>
      </c>
      <c r="M120" s="149"/>
      <c r="N120" s="52">
        <v>8.25</v>
      </c>
      <c r="O120" s="52">
        <v>16</v>
      </c>
      <c r="P120" s="52">
        <v>16</v>
      </c>
      <c r="Q120" s="52">
        <v>16</v>
      </c>
      <c r="R120" s="2"/>
    </row>
    <row r="121" spans="1:18" ht="18" customHeight="1" x14ac:dyDescent="0.25">
      <c r="A121" s="169">
        <v>9</v>
      </c>
      <c r="B121" s="126" t="s">
        <v>571</v>
      </c>
      <c r="C121" s="54" t="s">
        <v>553</v>
      </c>
      <c r="D121" s="55" t="s">
        <v>15</v>
      </c>
      <c r="E121" s="52" t="s">
        <v>572</v>
      </c>
      <c r="F121" s="144">
        <v>3.38</v>
      </c>
      <c r="G121" s="145">
        <v>93</v>
      </c>
      <c r="H121" s="146" t="s">
        <v>121</v>
      </c>
      <c r="I121" s="144" t="s">
        <v>123</v>
      </c>
      <c r="J121" s="151">
        <v>1050000</v>
      </c>
      <c r="K121" s="148"/>
      <c r="L121" s="149" t="s">
        <v>555</v>
      </c>
      <c r="M121" s="149"/>
      <c r="N121" s="52">
        <v>8.0299999999999994</v>
      </c>
      <c r="O121" s="52">
        <v>16</v>
      </c>
      <c r="P121" s="52">
        <v>16</v>
      </c>
      <c r="Q121" s="52">
        <v>16</v>
      </c>
      <c r="R121" s="2"/>
    </row>
    <row r="122" spans="1:18" ht="18" customHeight="1" x14ac:dyDescent="0.25">
      <c r="A122" s="169">
        <v>10</v>
      </c>
      <c r="B122" s="126" t="s">
        <v>573</v>
      </c>
      <c r="C122" s="54" t="s">
        <v>574</v>
      </c>
      <c r="D122" s="55" t="s">
        <v>39</v>
      </c>
      <c r="E122" s="52" t="s">
        <v>538</v>
      </c>
      <c r="F122" s="144">
        <v>3.38</v>
      </c>
      <c r="G122" s="145">
        <v>93</v>
      </c>
      <c r="H122" s="146" t="s">
        <v>121</v>
      </c>
      <c r="I122" s="144" t="s">
        <v>123</v>
      </c>
      <c r="J122" s="151">
        <v>1050000</v>
      </c>
      <c r="K122" s="148"/>
      <c r="L122" s="149" t="s">
        <v>555</v>
      </c>
      <c r="M122" s="149"/>
      <c r="N122" s="52">
        <v>8.23</v>
      </c>
      <c r="O122" s="52">
        <v>16</v>
      </c>
      <c r="P122" s="52">
        <v>16</v>
      </c>
      <c r="Q122" s="52">
        <v>16</v>
      </c>
      <c r="R122" s="2"/>
    </row>
    <row r="123" spans="1:18" ht="18" customHeight="1" x14ac:dyDescent="0.25">
      <c r="A123" s="169">
        <v>11</v>
      </c>
      <c r="B123" s="126" t="s">
        <v>575</v>
      </c>
      <c r="C123" s="54" t="s">
        <v>576</v>
      </c>
      <c r="D123" s="55" t="s">
        <v>156</v>
      </c>
      <c r="E123" s="52" t="s">
        <v>190</v>
      </c>
      <c r="F123" s="144">
        <v>3.38</v>
      </c>
      <c r="G123" s="145">
        <v>90</v>
      </c>
      <c r="H123" s="146" t="s">
        <v>121</v>
      </c>
      <c r="I123" s="144" t="s">
        <v>123</v>
      </c>
      <c r="J123" s="151">
        <v>1050000</v>
      </c>
      <c r="K123" s="148"/>
      <c r="L123" s="149" t="s">
        <v>555</v>
      </c>
      <c r="M123" s="149"/>
      <c r="N123" s="52">
        <v>8.43</v>
      </c>
      <c r="O123" s="52">
        <v>16</v>
      </c>
      <c r="P123" s="52">
        <v>16</v>
      </c>
      <c r="Q123" s="52">
        <v>16</v>
      </c>
      <c r="R123" s="2"/>
    </row>
    <row r="124" spans="1:18" ht="18" customHeight="1" x14ac:dyDescent="0.25">
      <c r="A124" s="169">
        <v>12</v>
      </c>
      <c r="B124" s="126" t="s">
        <v>577</v>
      </c>
      <c r="C124" s="54" t="s">
        <v>578</v>
      </c>
      <c r="D124" s="55" t="s">
        <v>156</v>
      </c>
      <c r="E124" s="52" t="s">
        <v>438</v>
      </c>
      <c r="F124" s="144">
        <v>3.38</v>
      </c>
      <c r="G124" s="145">
        <v>90</v>
      </c>
      <c r="H124" s="146" t="s">
        <v>121</v>
      </c>
      <c r="I124" s="144" t="s">
        <v>123</v>
      </c>
      <c r="J124" s="151">
        <v>1050000</v>
      </c>
      <c r="K124" s="148"/>
      <c r="L124" s="149" t="s">
        <v>555</v>
      </c>
      <c r="M124" s="149"/>
      <c r="N124" s="52">
        <v>8.06</v>
      </c>
      <c r="O124" s="52">
        <v>16</v>
      </c>
      <c r="P124" s="52">
        <v>16</v>
      </c>
      <c r="Q124" s="52">
        <v>16</v>
      </c>
      <c r="R124" s="2"/>
    </row>
    <row r="125" spans="1:18" ht="18" customHeight="1" x14ac:dyDescent="0.25">
      <c r="A125" s="169">
        <v>13</v>
      </c>
      <c r="B125" s="126" t="s">
        <v>579</v>
      </c>
      <c r="C125" s="54" t="s">
        <v>580</v>
      </c>
      <c r="D125" s="55" t="s">
        <v>15</v>
      </c>
      <c r="E125" s="52" t="s">
        <v>581</v>
      </c>
      <c r="F125" s="144">
        <v>3.38</v>
      </c>
      <c r="G125" s="145">
        <v>90</v>
      </c>
      <c r="H125" s="146" t="s">
        <v>121</v>
      </c>
      <c r="I125" s="144" t="s">
        <v>123</v>
      </c>
      <c r="J125" s="151">
        <v>1050000</v>
      </c>
      <c r="K125" s="148"/>
      <c r="L125" s="149" t="s">
        <v>555</v>
      </c>
      <c r="M125" s="149"/>
      <c r="N125" s="52">
        <v>8.26</v>
      </c>
      <c r="O125" s="52">
        <v>16</v>
      </c>
      <c r="P125" s="52">
        <v>16</v>
      </c>
      <c r="Q125" s="52">
        <v>16</v>
      </c>
      <c r="R125" s="2"/>
    </row>
    <row r="126" spans="1:18" ht="18" customHeight="1" x14ac:dyDescent="0.25">
      <c r="A126" s="169">
        <v>14</v>
      </c>
      <c r="B126" s="126" t="s">
        <v>582</v>
      </c>
      <c r="C126" s="54" t="s">
        <v>583</v>
      </c>
      <c r="D126" s="55" t="s">
        <v>24</v>
      </c>
      <c r="E126" s="52" t="s">
        <v>584</v>
      </c>
      <c r="F126" s="144">
        <v>3.38</v>
      </c>
      <c r="G126" s="145">
        <v>90</v>
      </c>
      <c r="H126" s="146" t="s">
        <v>121</v>
      </c>
      <c r="I126" s="144" t="s">
        <v>123</v>
      </c>
      <c r="J126" s="151">
        <v>1050000</v>
      </c>
      <c r="K126" s="148"/>
      <c r="L126" s="149" t="s">
        <v>555</v>
      </c>
      <c r="M126" s="149"/>
      <c r="N126" s="52">
        <v>8.2100000000000009</v>
      </c>
      <c r="O126" s="52">
        <v>16</v>
      </c>
      <c r="P126" s="52">
        <v>16</v>
      </c>
      <c r="Q126" s="52">
        <v>16</v>
      </c>
      <c r="R126" s="2"/>
    </row>
    <row r="127" spans="1:18" ht="18" customHeight="1" x14ac:dyDescent="0.25">
      <c r="A127" s="169">
        <v>15</v>
      </c>
      <c r="B127" s="126" t="s">
        <v>585</v>
      </c>
      <c r="C127" s="54" t="s">
        <v>586</v>
      </c>
      <c r="D127" s="55" t="s">
        <v>193</v>
      </c>
      <c r="E127" s="52" t="s">
        <v>587</v>
      </c>
      <c r="F127" s="144">
        <v>3.38</v>
      </c>
      <c r="G127" s="145">
        <v>90</v>
      </c>
      <c r="H127" s="146" t="s">
        <v>121</v>
      </c>
      <c r="I127" s="144" t="s">
        <v>123</v>
      </c>
      <c r="J127" s="167">
        <v>1050000</v>
      </c>
      <c r="K127" s="168"/>
      <c r="L127" s="192" t="s">
        <v>555</v>
      </c>
      <c r="M127" s="149"/>
      <c r="N127" s="52">
        <v>8.08</v>
      </c>
      <c r="O127" s="52">
        <v>16</v>
      </c>
      <c r="P127" s="52">
        <v>16</v>
      </c>
      <c r="Q127" s="52">
        <v>16</v>
      </c>
      <c r="R127" s="2"/>
    </row>
    <row r="128" spans="1:18" ht="18" customHeight="1" x14ac:dyDescent="0.25">
      <c r="A128" s="357" t="s">
        <v>139</v>
      </c>
      <c r="B128" s="358"/>
      <c r="C128" s="358"/>
      <c r="D128" s="358"/>
      <c r="E128" s="358"/>
      <c r="F128" s="358"/>
      <c r="G128" s="358"/>
      <c r="H128" s="358"/>
      <c r="I128" s="359"/>
      <c r="J128" s="171">
        <f>SUM(J113:J127)</f>
        <v>15950000</v>
      </c>
      <c r="K128" s="193"/>
      <c r="L128" s="194"/>
      <c r="M128" s="149"/>
      <c r="N128" s="52"/>
      <c r="O128" s="52"/>
      <c r="P128" s="52"/>
      <c r="Q128" s="52"/>
      <c r="R128" s="2"/>
    </row>
    <row r="129" spans="1:18" ht="18.75" customHeight="1" x14ac:dyDescent="0.25">
      <c r="A129" s="384" t="s">
        <v>1034</v>
      </c>
      <c r="B129" s="384"/>
      <c r="C129" s="384"/>
      <c r="D129" s="384"/>
      <c r="E129" s="384"/>
      <c r="F129" s="384"/>
      <c r="G129" s="384"/>
      <c r="H129" s="384"/>
      <c r="I129" s="384"/>
      <c r="J129" s="384"/>
      <c r="K129" s="384"/>
      <c r="L129" s="6"/>
      <c r="M129" s="6"/>
      <c r="N129" s="6"/>
      <c r="O129" s="6"/>
      <c r="P129" s="6"/>
      <c r="Q129" s="2"/>
      <c r="R129" s="2"/>
    </row>
    <row r="130" spans="1:18" ht="6.75" customHeight="1" x14ac:dyDescent="0.25">
      <c r="A130" s="47"/>
      <c r="B130" s="49"/>
      <c r="C130" s="47"/>
      <c r="D130" s="47"/>
      <c r="E130" s="47"/>
      <c r="F130" s="47"/>
      <c r="G130" s="47"/>
      <c r="H130" s="47"/>
      <c r="I130" s="47"/>
      <c r="J130" s="47"/>
      <c r="K130" s="47"/>
      <c r="L130" s="6"/>
      <c r="M130" s="6"/>
      <c r="N130" s="6"/>
      <c r="O130" s="6"/>
      <c r="P130" s="6"/>
      <c r="Q130" s="2"/>
      <c r="R130" s="2"/>
    </row>
    <row r="131" spans="1:18" s="10" customFormat="1" x14ac:dyDescent="0.25">
      <c r="A131" s="361" t="s">
        <v>140</v>
      </c>
      <c r="B131" s="361"/>
      <c r="C131" s="361"/>
      <c r="D131" s="361" t="s">
        <v>171</v>
      </c>
      <c r="E131" s="361"/>
      <c r="F131" s="361"/>
      <c r="G131" s="361"/>
      <c r="H131" s="361"/>
      <c r="I131" s="361" t="s">
        <v>141</v>
      </c>
      <c r="J131" s="361"/>
      <c r="K131" s="361"/>
    </row>
    <row r="132" spans="1:18" s="10" customFormat="1" ht="18.75" x14ac:dyDescent="0.3">
      <c r="A132" s="29"/>
      <c r="B132" s="45"/>
      <c r="C132" s="29"/>
      <c r="D132" s="361" t="s">
        <v>172</v>
      </c>
      <c r="E132" s="361"/>
      <c r="F132" s="361"/>
      <c r="G132" s="361"/>
      <c r="H132" s="361"/>
      <c r="I132" s="363" t="s">
        <v>142</v>
      </c>
      <c r="J132" s="363"/>
      <c r="K132" s="363"/>
    </row>
    <row r="133" spans="1:18" s="10" customFormat="1" ht="39" customHeight="1" x14ac:dyDescent="0.25">
      <c r="B133" s="45"/>
      <c r="D133" s="10" t="s">
        <v>143</v>
      </c>
      <c r="M133" s="10">
        <v>1</v>
      </c>
    </row>
    <row r="134" spans="1:18" s="10" customFormat="1" x14ac:dyDescent="0.25">
      <c r="B134" s="45"/>
    </row>
    <row r="135" spans="1:18" s="10" customFormat="1" ht="17.25" customHeight="1" x14ac:dyDescent="0.25">
      <c r="A135" s="361" t="s">
        <v>144</v>
      </c>
      <c r="B135" s="361"/>
      <c r="C135" s="361"/>
      <c r="D135" s="361" t="s">
        <v>145</v>
      </c>
      <c r="E135" s="361"/>
      <c r="F135" s="361"/>
      <c r="G135" s="361"/>
      <c r="H135" s="361"/>
      <c r="I135" s="363" t="s">
        <v>146</v>
      </c>
      <c r="J135" s="363"/>
      <c r="K135" s="363"/>
    </row>
    <row r="136" spans="1:18" s="183" customFormat="1" ht="13.5" customHeight="1" x14ac:dyDescent="0.25">
      <c r="A136" s="387" t="s">
        <v>124</v>
      </c>
      <c r="B136" s="387"/>
      <c r="C136" s="387"/>
      <c r="D136" s="387"/>
      <c r="E136" s="185"/>
      <c r="F136" s="186"/>
      <c r="G136" s="186"/>
      <c r="J136" s="187"/>
    </row>
    <row r="137" spans="1:18" s="183" customFormat="1" ht="13.5" customHeight="1" x14ac:dyDescent="0.25">
      <c r="A137" s="385" t="s">
        <v>125</v>
      </c>
      <c r="B137" s="385"/>
      <c r="C137" s="385"/>
      <c r="D137" s="385"/>
      <c r="E137" s="43"/>
      <c r="F137" s="186"/>
      <c r="G137" s="186"/>
      <c r="J137" s="187"/>
    </row>
    <row r="138" spans="1:18" customFormat="1" ht="3.75" customHeight="1" x14ac:dyDescent="0.3">
      <c r="A138" s="57"/>
      <c r="B138" s="251"/>
      <c r="C138" s="57"/>
      <c r="D138" s="57"/>
      <c r="E138" s="57"/>
      <c r="F138" s="12"/>
      <c r="G138" s="12"/>
      <c r="J138" s="13"/>
    </row>
    <row r="139" spans="1:18" s="183" customFormat="1" ht="14.25" customHeight="1" x14ac:dyDescent="0.2">
      <c r="A139" s="385" t="s">
        <v>126</v>
      </c>
      <c r="B139" s="385"/>
      <c r="C139" s="385"/>
      <c r="D139" s="385"/>
      <c r="E139" s="385"/>
      <c r="F139" s="385"/>
      <c r="G139" s="385"/>
      <c r="H139" s="385"/>
      <c r="I139" s="385"/>
      <c r="J139" s="385"/>
      <c r="K139" s="385"/>
    </row>
    <row r="140" spans="1:18" s="183" customFormat="1" ht="14.25" customHeight="1" x14ac:dyDescent="0.2">
      <c r="A140" s="385" t="s">
        <v>1038</v>
      </c>
      <c r="B140" s="385"/>
      <c r="C140" s="385"/>
      <c r="D140" s="385"/>
      <c r="E140" s="385"/>
      <c r="F140" s="385"/>
      <c r="G140" s="385"/>
      <c r="H140" s="385"/>
      <c r="I140" s="385"/>
      <c r="J140" s="385"/>
      <c r="K140" s="385"/>
    </row>
    <row r="141" spans="1:18" s="183" customFormat="1" ht="14.25" customHeight="1" x14ac:dyDescent="0.25">
      <c r="A141" s="386" t="s">
        <v>421</v>
      </c>
      <c r="B141" s="386"/>
      <c r="C141" s="386"/>
      <c r="D141" s="386"/>
      <c r="E141" s="386"/>
      <c r="F141" s="386"/>
      <c r="G141" s="386"/>
      <c r="H141" s="386"/>
      <c r="I141" s="386"/>
      <c r="J141" s="386"/>
      <c r="K141" s="386"/>
    </row>
    <row r="142" spans="1:18" s="175" customFormat="1" ht="12" customHeight="1" x14ac:dyDescent="0.2">
      <c r="A142" s="388" t="s">
        <v>118</v>
      </c>
      <c r="B142" s="364" t="s">
        <v>127</v>
      </c>
      <c r="C142" s="390" t="s">
        <v>128</v>
      </c>
      <c r="D142" s="391"/>
      <c r="E142" s="388" t="s">
        <v>129</v>
      </c>
      <c r="F142" s="173" t="s">
        <v>130</v>
      </c>
      <c r="G142" s="173" t="s">
        <v>182</v>
      </c>
      <c r="H142" s="173" t="s">
        <v>131</v>
      </c>
      <c r="I142" s="173" t="s">
        <v>132</v>
      </c>
      <c r="J142" s="174" t="s">
        <v>133</v>
      </c>
      <c r="K142" s="388" t="s">
        <v>134</v>
      </c>
    </row>
    <row r="143" spans="1:18" s="175" customFormat="1" ht="12" customHeight="1" x14ac:dyDescent="0.2">
      <c r="A143" s="389"/>
      <c r="B143" s="365"/>
      <c r="C143" s="392"/>
      <c r="D143" s="393"/>
      <c r="E143" s="389"/>
      <c r="F143" s="176" t="s">
        <v>135</v>
      </c>
      <c r="G143" s="176" t="s">
        <v>169</v>
      </c>
      <c r="H143" s="176" t="s">
        <v>136</v>
      </c>
      <c r="I143" s="176" t="s">
        <v>137</v>
      </c>
      <c r="J143" s="177" t="s">
        <v>138</v>
      </c>
      <c r="K143" s="389"/>
    </row>
    <row r="144" spans="1:18" ht="18" customHeight="1" x14ac:dyDescent="0.25">
      <c r="A144" s="1">
        <v>1</v>
      </c>
      <c r="B144" s="126" t="s">
        <v>588</v>
      </c>
      <c r="C144" s="54" t="s">
        <v>23</v>
      </c>
      <c r="D144" s="55" t="s">
        <v>7</v>
      </c>
      <c r="E144" s="52" t="s">
        <v>589</v>
      </c>
      <c r="F144" s="144">
        <v>3.75</v>
      </c>
      <c r="G144" s="145">
        <v>95</v>
      </c>
      <c r="H144" s="146" t="s">
        <v>149</v>
      </c>
      <c r="I144" s="53" t="s">
        <v>149</v>
      </c>
      <c r="J144" s="151">
        <v>1150000</v>
      </c>
      <c r="K144" s="148"/>
      <c r="L144" s="149" t="s">
        <v>590</v>
      </c>
      <c r="M144" s="149"/>
      <c r="N144" s="52">
        <v>8.86</v>
      </c>
      <c r="O144" s="52">
        <v>17</v>
      </c>
      <c r="P144" s="52">
        <v>16</v>
      </c>
      <c r="Q144" s="52">
        <v>16</v>
      </c>
      <c r="R144" s="2"/>
    </row>
    <row r="145" spans="1:18" ht="18" customHeight="1" x14ac:dyDescent="0.25">
      <c r="A145" s="1">
        <v>2</v>
      </c>
      <c r="B145" s="126" t="s">
        <v>591</v>
      </c>
      <c r="C145" s="54" t="s">
        <v>592</v>
      </c>
      <c r="D145" s="55" t="s">
        <v>37</v>
      </c>
      <c r="E145" s="52" t="s">
        <v>593</v>
      </c>
      <c r="F145" s="144">
        <v>3.75</v>
      </c>
      <c r="G145" s="145">
        <v>95</v>
      </c>
      <c r="H145" s="146" t="s">
        <v>149</v>
      </c>
      <c r="I145" s="53" t="s">
        <v>149</v>
      </c>
      <c r="J145" s="151">
        <v>1150000</v>
      </c>
      <c r="K145" s="148"/>
      <c r="L145" s="149" t="s">
        <v>590</v>
      </c>
      <c r="M145" s="149"/>
      <c r="N145" s="52">
        <v>8.74</v>
      </c>
      <c r="O145" s="52">
        <v>16</v>
      </c>
      <c r="P145" s="52">
        <v>16</v>
      </c>
      <c r="Q145" s="52">
        <v>16</v>
      </c>
      <c r="R145" s="2"/>
    </row>
    <row r="146" spans="1:18" ht="18" customHeight="1" x14ac:dyDescent="0.25">
      <c r="A146" s="1">
        <v>3</v>
      </c>
      <c r="B146" s="126" t="s">
        <v>594</v>
      </c>
      <c r="C146" s="54" t="s">
        <v>23</v>
      </c>
      <c r="D146" s="55" t="s">
        <v>595</v>
      </c>
      <c r="E146" s="52" t="s">
        <v>474</v>
      </c>
      <c r="F146" s="144">
        <v>3.75</v>
      </c>
      <c r="G146" s="145">
        <v>90</v>
      </c>
      <c r="H146" s="146" t="s">
        <v>149</v>
      </c>
      <c r="I146" s="53" t="s">
        <v>149</v>
      </c>
      <c r="J146" s="151">
        <v>1150000</v>
      </c>
      <c r="K146" s="148"/>
      <c r="L146" s="149" t="s">
        <v>590</v>
      </c>
      <c r="M146" s="149"/>
      <c r="N146" s="52">
        <v>8.68</v>
      </c>
      <c r="O146" s="52">
        <v>16</v>
      </c>
      <c r="P146" s="52">
        <v>16</v>
      </c>
      <c r="Q146" s="52">
        <v>16</v>
      </c>
      <c r="R146" s="2"/>
    </row>
    <row r="147" spans="1:18" ht="18" customHeight="1" x14ac:dyDescent="0.25">
      <c r="A147" s="1">
        <v>4</v>
      </c>
      <c r="B147" s="126" t="s">
        <v>596</v>
      </c>
      <c r="C147" s="54" t="s">
        <v>597</v>
      </c>
      <c r="D147" s="55" t="s">
        <v>598</v>
      </c>
      <c r="E147" s="52" t="s">
        <v>599</v>
      </c>
      <c r="F147" s="144">
        <v>3.75</v>
      </c>
      <c r="G147" s="145">
        <v>98</v>
      </c>
      <c r="H147" s="146" t="s">
        <v>149</v>
      </c>
      <c r="I147" s="53" t="s">
        <v>149</v>
      </c>
      <c r="J147" s="151">
        <v>1150000</v>
      </c>
      <c r="K147" s="148"/>
      <c r="L147" s="149" t="s">
        <v>590</v>
      </c>
      <c r="M147" s="149"/>
      <c r="N147" s="52">
        <v>8.5500000000000007</v>
      </c>
      <c r="O147" s="52">
        <v>16</v>
      </c>
      <c r="P147" s="52">
        <v>16</v>
      </c>
      <c r="Q147" s="52">
        <v>16</v>
      </c>
      <c r="R147" s="2"/>
    </row>
    <row r="148" spans="1:18" ht="18" customHeight="1" x14ac:dyDescent="0.25">
      <c r="A148" s="1">
        <v>5</v>
      </c>
      <c r="B148" s="126" t="s">
        <v>600</v>
      </c>
      <c r="C148" s="54" t="s">
        <v>601</v>
      </c>
      <c r="D148" s="55" t="s">
        <v>39</v>
      </c>
      <c r="E148" s="52" t="s">
        <v>602</v>
      </c>
      <c r="F148" s="144">
        <v>3.63</v>
      </c>
      <c r="G148" s="145">
        <v>90</v>
      </c>
      <c r="H148" s="146" t="s">
        <v>149</v>
      </c>
      <c r="I148" s="146" t="s">
        <v>149</v>
      </c>
      <c r="J148" s="151">
        <v>1150000</v>
      </c>
      <c r="K148" s="148"/>
      <c r="L148" s="149" t="s">
        <v>590</v>
      </c>
      <c r="M148" s="149"/>
      <c r="N148" s="52">
        <v>8.39</v>
      </c>
      <c r="O148" s="52">
        <v>17</v>
      </c>
      <c r="P148" s="52">
        <v>16</v>
      </c>
      <c r="Q148" s="52">
        <v>16</v>
      </c>
      <c r="R148" s="2"/>
    </row>
    <row r="149" spans="1:18" ht="18" customHeight="1" x14ac:dyDescent="0.25">
      <c r="A149" s="1">
        <v>6</v>
      </c>
      <c r="B149" s="126" t="s">
        <v>603</v>
      </c>
      <c r="C149" s="54" t="s">
        <v>22</v>
      </c>
      <c r="D149" s="55" t="s">
        <v>32</v>
      </c>
      <c r="E149" s="52" t="s">
        <v>604</v>
      </c>
      <c r="F149" s="144">
        <v>3.63</v>
      </c>
      <c r="G149" s="145">
        <v>90</v>
      </c>
      <c r="H149" s="146" t="s">
        <v>149</v>
      </c>
      <c r="I149" s="146" t="s">
        <v>149</v>
      </c>
      <c r="J149" s="151">
        <v>1150000</v>
      </c>
      <c r="K149" s="148"/>
      <c r="L149" s="149" t="s">
        <v>590</v>
      </c>
      <c r="M149" s="149"/>
      <c r="N149" s="52">
        <v>8.31</v>
      </c>
      <c r="O149" s="52">
        <v>17</v>
      </c>
      <c r="P149" s="52">
        <v>16</v>
      </c>
      <c r="Q149" s="52">
        <v>16</v>
      </c>
      <c r="R149" s="2"/>
    </row>
    <row r="150" spans="1:18" ht="18" customHeight="1" x14ac:dyDescent="0.25">
      <c r="A150" s="1">
        <v>7</v>
      </c>
      <c r="B150" s="126" t="s">
        <v>605</v>
      </c>
      <c r="C150" s="54" t="s">
        <v>23</v>
      </c>
      <c r="D150" s="55" t="s">
        <v>606</v>
      </c>
      <c r="E150" s="52" t="s">
        <v>607</v>
      </c>
      <c r="F150" s="144">
        <v>3.63</v>
      </c>
      <c r="G150" s="145">
        <v>90</v>
      </c>
      <c r="H150" s="146" t="s">
        <v>149</v>
      </c>
      <c r="I150" s="195" t="s">
        <v>149</v>
      </c>
      <c r="J150" s="151">
        <v>1150000</v>
      </c>
      <c r="K150" s="148"/>
      <c r="L150" s="149" t="s">
        <v>590</v>
      </c>
      <c r="M150" s="149"/>
      <c r="N150" s="52">
        <v>8.44</v>
      </c>
      <c r="O150" s="52">
        <v>17</v>
      </c>
      <c r="P150" s="52">
        <v>16</v>
      </c>
      <c r="Q150" s="52">
        <v>16</v>
      </c>
      <c r="R150" s="2"/>
    </row>
    <row r="151" spans="1:18" ht="18" customHeight="1" x14ac:dyDescent="0.25">
      <c r="A151" s="1">
        <v>8</v>
      </c>
      <c r="B151" s="126" t="s">
        <v>608</v>
      </c>
      <c r="C151" s="54" t="s">
        <v>2</v>
      </c>
      <c r="D151" s="55" t="s">
        <v>28</v>
      </c>
      <c r="E151" s="52" t="s">
        <v>609</v>
      </c>
      <c r="F151" s="144">
        <v>3.63</v>
      </c>
      <c r="G151" s="145">
        <v>90</v>
      </c>
      <c r="H151" s="146" t="s">
        <v>149</v>
      </c>
      <c r="I151" s="146" t="s">
        <v>149</v>
      </c>
      <c r="J151" s="151">
        <v>1150000</v>
      </c>
      <c r="K151" s="148"/>
      <c r="L151" s="149" t="s">
        <v>590</v>
      </c>
      <c r="M151" s="149"/>
      <c r="N151" s="52">
        <v>8.56</v>
      </c>
      <c r="O151" s="52">
        <v>16</v>
      </c>
      <c r="P151" s="52">
        <v>16</v>
      </c>
      <c r="Q151" s="52">
        <v>16</v>
      </c>
      <c r="R151" s="2"/>
    </row>
    <row r="152" spans="1:18" ht="18" customHeight="1" x14ac:dyDescent="0.25">
      <c r="A152" s="1">
        <v>9</v>
      </c>
      <c r="B152" s="126" t="s">
        <v>610</v>
      </c>
      <c r="C152" s="54" t="s">
        <v>2</v>
      </c>
      <c r="D152" s="55" t="s">
        <v>611</v>
      </c>
      <c r="E152" s="52" t="s">
        <v>612</v>
      </c>
      <c r="F152" s="144">
        <v>3.63</v>
      </c>
      <c r="G152" s="145">
        <v>90</v>
      </c>
      <c r="H152" s="146" t="s">
        <v>149</v>
      </c>
      <c r="I152" s="195" t="s">
        <v>149</v>
      </c>
      <c r="J152" s="151">
        <v>1150000</v>
      </c>
      <c r="K152" s="148"/>
      <c r="L152" s="149" t="s">
        <v>590</v>
      </c>
      <c r="M152" s="149"/>
      <c r="N152" s="52">
        <v>8.7100000000000009</v>
      </c>
      <c r="O152" s="52">
        <v>16</v>
      </c>
      <c r="P152" s="52">
        <v>16</v>
      </c>
      <c r="Q152" s="52">
        <v>16</v>
      </c>
      <c r="R152" s="2"/>
    </row>
    <row r="153" spans="1:18" ht="18" customHeight="1" x14ac:dyDescent="0.25">
      <c r="A153" s="1">
        <v>10</v>
      </c>
      <c r="B153" s="126" t="s">
        <v>613</v>
      </c>
      <c r="C153" s="54" t="s">
        <v>614</v>
      </c>
      <c r="D153" s="55" t="s">
        <v>6</v>
      </c>
      <c r="E153" s="52" t="s">
        <v>615</v>
      </c>
      <c r="F153" s="144">
        <v>3.5</v>
      </c>
      <c r="G153" s="145">
        <v>89</v>
      </c>
      <c r="H153" s="146" t="s">
        <v>152</v>
      </c>
      <c r="I153" s="196" t="s">
        <v>123</v>
      </c>
      <c r="J153" s="151">
        <v>1050000</v>
      </c>
      <c r="K153" s="148"/>
      <c r="L153" s="149" t="s">
        <v>590</v>
      </c>
      <c r="M153" s="149"/>
      <c r="N153" s="52">
        <v>8.39</v>
      </c>
      <c r="O153" s="52">
        <v>17</v>
      </c>
      <c r="P153" s="52">
        <v>16</v>
      </c>
      <c r="Q153" s="52">
        <v>16</v>
      </c>
      <c r="R153" s="2"/>
    </row>
    <row r="154" spans="1:18" ht="18" customHeight="1" x14ac:dyDescent="0.25">
      <c r="A154" s="1">
        <v>11</v>
      </c>
      <c r="B154" s="126" t="s">
        <v>616</v>
      </c>
      <c r="C154" s="54" t="s">
        <v>617</v>
      </c>
      <c r="D154" s="55" t="s">
        <v>16</v>
      </c>
      <c r="E154" s="52" t="s">
        <v>618</v>
      </c>
      <c r="F154" s="144">
        <v>3.5</v>
      </c>
      <c r="G154" s="145">
        <v>89</v>
      </c>
      <c r="H154" s="146" t="s">
        <v>152</v>
      </c>
      <c r="I154" s="197" t="s">
        <v>123</v>
      </c>
      <c r="J154" s="151">
        <v>1050000</v>
      </c>
      <c r="K154" s="148"/>
      <c r="L154" s="149" t="s">
        <v>590</v>
      </c>
      <c r="M154" s="149"/>
      <c r="N154" s="52">
        <v>8.33</v>
      </c>
      <c r="O154" s="52">
        <v>16</v>
      </c>
      <c r="P154" s="52">
        <v>16</v>
      </c>
      <c r="Q154" s="52">
        <v>16</v>
      </c>
      <c r="R154" s="2"/>
    </row>
    <row r="155" spans="1:18" ht="18" customHeight="1" x14ac:dyDescent="0.25">
      <c r="A155" s="1">
        <v>12</v>
      </c>
      <c r="B155" s="126" t="s">
        <v>619</v>
      </c>
      <c r="C155" s="54" t="s">
        <v>158</v>
      </c>
      <c r="D155" s="55" t="s">
        <v>16</v>
      </c>
      <c r="E155" s="52" t="s">
        <v>620</v>
      </c>
      <c r="F155" s="144">
        <v>3.5</v>
      </c>
      <c r="G155" s="145">
        <v>95</v>
      </c>
      <c r="H155" s="146" t="s">
        <v>121</v>
      </c>
      <c r="I155" s="196" t="s">
        <v>123</v>
      </c>
      <c r="J155" s="151">
        <v>1050000</v>
      </c>
      <c r="K155" s="148"/>
      <c r="L155" s="149" t="s">
        <v>590</v>
      </c>
      <c r="M155" s="149"/>
      <c r="N155" s="52">
        <v>8.58</v>
      </c>
      <c r="O155" s="52">
        <v>16</v>
      </c>
      <c r="P155" s="52">
        <v>16</v>
      </c>
      <c r="Q155" s="52">
        <v>16</v>
      </c>
      <c r="R155" s="2"/>
    </row>
    <row r="156" spans="1:18" ht="18" customHeight="1" x14ac:dyDescent="0.25">
      <c r="A156" s="1">
        <v>13</v>
      </c>
      <c r="B156" s="126" t="s">
        <v>621</v>
      </c>
      <c r="C156" s="54" t="s">
        <v>622</v>
      </c>
      <c r="D156" s="55" t="s">
        <v>623</v>
      </c>
      <c r="E156" s="52" t="s">
        <v>624</v>
      </c>
      <c r="F156" s="144">
        <v>3.5</v>
      </c>
      <c r="G156" s="145">
        <v>95</v>
      </c>
      <c r="H156" s="146" t="s">
        <v>121</v>
      </c>
      <c r="I156" s="197" t="s">
        <v>123</v>
      </c>
      <c r="J156" s="151">
        <v>1050000</v>
      </c>
      <c r="K156" s="148"/>
      <c r="L156" s="149" t="s">
        <v>590</v>
      </c>
      <c r="M156" s="149"/>
      <c r="N156" s="52">
        <v>8.1999999999999993</v>
      </c>
      <c r="O156" s="52">
        <v>16</v>
      </c>
      <c r="P156" s="52">
        <v>16</v>
      </c>
      <c r="Q156" s="52">
        <v>16</v>
      </c>
      <c r="R156" s="2"/>
    </row>
    <row r="157" spans="1:18" ht="18" customHeight="1" x14ac:dyDescent="0.25">
      <c r="A157" s="1">
        <v>14</v>
      </c>
      <c r="B157" s="126" t="s">
        <v>625</v>
      </c>
      <c r="C157" s="54" t="s">
        <v>626</v>
      </c>
      <c r="D157" s="55" t="s">
        <v>159</v>
      </c>
      <c r="E157" s="52" t="s">
        <v>627</v>
      </c>
      <c r="F157" s="144">
        <v>3.5</v>
      </c>
      <c r="G157" s="145">
        <v>89</v>
      </c>
      <c r="H157" s="146" t="s">
        <v>152</v>
      </c>
      <c r="I157" s="196" t="s">
        <v>123</v>
      </c>
      <c r="J157" s="151">
        <v>1050000</v>
      </c>
      <c r="K157" s="148"/>
      <c r="L157" s="149" t="s">
        <v>590</v>
      </c>
      <c r="M157" s="149"/>
      <c r="N157" s="52">
        <v>8.24</v>
      </c>
      <c r="O157" s="52">
        <v>16</v>
      </c>
      <c r="P157" s="52">
        <v>16</v>
      </c>
      <c r="Q157" s="52">
        <v>16</v>
      </c>
      <c r="R157" s="2"/>
    </row>
    <row r="158" spans="1:18" ht="18" customHeight="1" x14ac:dyDescent="0.25">
      <c r="A158" s="1">
        <v>15</v>
      </c>
      <c r="B158" s="126" t="s">
        <v>628</v>
      </c>
      <c r="C158" s="54" t="s">
        <v>22</v>
      </c>
      <c r="D158" s="55" t="s">
        <v>0</v>
      </c>
      <c r="E158" s="52" t="s">
        <v>70</v>
      </c>
      <c r="F158" s="144">
        <v>3.5</v>
      </c>
      <c r="G158" s="145">
        <v>89</v>
      </c>
      <c r="H158" s="146" t="s">
        <v>152</v>
      </c>
      <c r="I158" s="197" t="s">
        <v>123</v>
      </c>
      <c r="J158" s="151">
        <v>1050000</v>
      </c>
      <c r="K158" s="148"/>
      <c r="L158" s="149" t="s">
        <v>590</v>
      </c>
      <c r="M158" s="149"/>
      <c r="N158" s="52">
        <v>8.43</v>
      </c>
      <c r="O158" s="52">
        <v>16</v>
      </c>
      <c r="P158" s="52">
        <v>16</v>
      </c>
      <c r="Q158" s="52">
        <v>16</v>
      </c>
      <c r="R158" s="2"/>
    </row>
    <row r="159" spans="1:18" ht="18" customHeight="1" x14ac:dyDescent="0.25">
      <c r="A159" s="1">
        <v>16</v>
      </c>
      <c r="B159" s="126" t="s">
        <v>629</v>
      </c>
      <c r="C159" s="54" t="s">
        <v>17</v>
      </c>
      <c r="D159" s="55" t="s">
        <v>32</v>
      </c>
      <c r="E159" s="52" t="s">
        <v>630</v>
      </c>
      <c r="F159" s="144">
        <v>3.38</v>
      </c>
      <c r="G159" s="145">
        <v>96</v>
      </c>
      <c r="H159" s="146" t="s">
        <v>121</v>
      </c>
      <c r="I159" s="196" t="s">
        <v>123</v>
      </c>
      <c r="J159" s="151">
        <v>1050000</v>
      </c>
      <c r="K159" s="148"/>
      <c r="L159" s="149" t="s">
        <v>590</v>
      </c>
      <c r="M159" s="149"/>
      <c r="N159" s="52">
        <v>8.43</v>
      </c>
      <c r="O159" s="52">
        <v>17</v>
      </c>
      <c r="P159" s="52">
        <v>16</v>
      </c>
      <c r="Q159" s="52">
        <v>16</v>
      </c>
      <c r="R159" s="2"/>
    </row>
    <row r="160" spans="1:18" ht="18" customHeight="1" x14ac:dyDescent="0.25">
      <c r="A160" s="1">
        <v>17</v>
      </c>
      <c r="B160" s="126" t="s">
        <v>631</v>
      </c>
      <c r="C160" s="54" t="s">
        <v>632</v>
      </c>
      <c r="D160" s="55" t="s">
        <v>4</v>
      </c>
      <c r="E160" s="52" t="s">
        <v>633</v>
      </c>
      <c r="F160" s="144">
        <v>3.38</v>
      </c>
      <c r="G160" s="145">
        <v>89</v>
      </c>
      <c r="H160" s="146" t="s">
        <v>152</v>
      </c>
      <c r="I160" s="197" t="s">
        <v>123</v>
      </c>
      <c r="J160" s="151">
        <v>1050000</v>
      </c>
      <c r="K160" s="148"/>
      <c r="L160" s="149" t="s">
        <v>590</v>
      </c>
      <c r="M160" s="149"/>
      <c r="N160" s="52">
        <v>8.11</v>
      </c>
      <c r="O160" s="52">
        <v>16</v>
      </c>
      <c r="P160" s="52">
        <v>16</v>
      </c>
      <c r="Q160" s="52">
        <v>16</v>
      </c>
      <c r="R160" s="2"/>
    </row>
    <row r="161" spans="1:18" ht="18" customHeight="1" x14ac:dyDescent="0.25">
      <c r="A161" s="1">
        <v>18</v>
      </c>
      <c r="B161" s="126" t="s">
        <v>634</v>
      </c>
      <c r="C161" s="54" t="s">
        <v>22</v>
      </c>
      <c r="D161" s="55" t="s">
        <v>58</v>
      </c>
      <c r="E161" s="52" t="s">
        <v>635</v>
      </c>
      <c r="F161" s="144">
        <v>3.38</v>
      </c>
      <c r="G161" s="145">
        <v>89</v>
      </c>
      <c r="H161" s="146" t="s">
        <v>152</v>
      </c>
      <c r="I161" s="196" t="s">
        <v>123</v>
      </c>
      <c r="J161" s="151">
        <v>1050000</v>
      </c>
      <c r="K161" s="148"/>
      <c r="L161" s="149" t="s">
        <v>590</v>
      </c>
      <c r="M161" s="149"/>
      <c r="N161" s="52">
        <v>8.15</v>
      </c>
      <c r="O161" s="52">
        <v>16</v>
      </c>
      <c r="P161" s="52">
        <v>16</v>
      </c>
      <c r="Q161" s="52">
        <v>16</v>
      </c>
      <c r="R161" s="2"/>
    </row>
    <row r="162" spans="1:18" ht="16.5" customHeight="1" x14ac:dyDescent="0.25">
      <c r="A162" s="357" t="s">
        <v>139</v>
      </c>
      <c r="B162" s="358"/>
      <c r="C162" s="358"/>
      <c r="D162" s="358"/>
      <c r="E162" s="358"/>
      <c r="F162" s="358"/>
      <c r="G162" s="358"/>
      <c r="H162" s="358"/>
      <c r="I162" s="359"/>
      <c r="J162" s="70">
        <f>SUM(J144:J161)</f>
        <v>19800000</v>
      </c>
      <c r="K162" s="115"/>
      <c r="L162" s="114"/>
      <c r="M162" s="65"/>
      <c r="N162" s="68"/>
      <c r="O162" s="68"/>
      <c r="P162" s="68"/>
      <c r="Q162" s="68"/>
      <c r="R162" s="68"/>
    </row>
    <row r="163" spans="1:18" ht="31.5" customHeight="1" x14ac:dyDescent="0.25">
      <c r="A163" s="384" t="s">
        <v>1037</v>
      </c>
      <c r="B163" s="384"/>
      <c r="C163" s="384"/>
      <c r="D163" s="384"/>
      <c r="E163" s="384"/>
      <c r="F163" s="384"/>
      <c r="G163" s="384"/>
      <c r="H163" s="384"/>
      <c r="I163" s="384"/>
      <c r="J163" s="384"/>
      <c r="K163" s="384"/>
      <c r="L163" s="6"/>
      <c r="M163" s="6"/>
      <c r="N163" s="6"/>
      <c r="O163" s="6"/>
      <c r="P163" s="6"/>
      <c r="Q163" s="2"/>
      <c r="R163" s="2"/>
    </row>
    <row r="164" spans="1:18" ht="11.25" customHeight="1" x14ac:dyDescent="0.25">
      <c r="A164" s="47"/>
      <c r="B164" s="49"/>
      <c r="C164" s="47"/>
      <c r="D164" s="47"/>
      <c r="E164" s="47"/>
      <c r="F164" s="47"/>
      <c r="G164" s="47"/>
      <c r="H164" s="47"/>
      <c r="I164" s="47"/>
      <c r="J164" s="47"/>
      <c r="K164" s="47"/>
      <c r="L164" s="6"/>
      <c r="M164" s="6"/>
      <c r="N164" s="6"/>
      <c r="O164" s="6"/>
      <c r="P164" s="6"/>
      <c r="Q164" s="2"/>
      <c r="R164" s="2"/>
    </row>
    <row r="165" spans="1:18" s="10" customFormat="1" x14ac:dyDescent="0.25">
      <c r="A165" s="361" t="s">
        <v>140</v>
      </c>
      <c r="B165" s="361"/>
      <c r="C165" s="361"/>
      <c r="D165" s="361" t="s">
        <v>171</v>
      </c>
      <c r="E165" s="361"/>
      <c r="F165" s="361"/>
      <c r="G165" s="361"/>
      <c r="H165" s="361"/>
      <c r="I165" s="361" t="s">
        <v>141</v>
      </c>
      <c r="J165" s="361"/>
      <c r="K165" s="361"/>
    </row>
    <row r="166" spans="1:18" s="10" customFormat="1" ht="18.75" x14ac:dyDescent="0.3">
      <c r="A166" s="29"/>
      <c r="B166" s="45"/>
      <c r="C166" s="29"/>
      <c r="D166" s="361" t="s">
        <v>172</v>
      </c>
      <c r="E166" s="361"/>
      <c r="F166" s="361"/>
      <c r="G166" s="361"/>
      <c r="H166" s="361"/>
      <c r="I166" s="363" t="s">
        <v>142</v>
      </c>
      <c r="J166" s="363"/>
      <c r="K166" s="363"/>
    </row>
    <row r="167" spans="1:18" s="10" customFormat="1" ht="32.25" customHeight="1" x14ac:dyDescent="0.25">
      <c r="B167" s="45"/>
      <c r="D167" s="10" t="s">
        <v>143</v>
      </c>
      <c r="M167" s="10">
        <v>1</v>
      </c>
    </row>
    <row r="168" spans="1:18" s="10" customFormat="1" x14ac:dyDescent="0.25">
      <c r="B168" s="45"/>
    </row>
    <row r="169" spans="1:18" s="10" customFormat="1" ht="17.25" customHeight="1" x14ac:dyDescent="0.25">
      <c r="A169" s="363" t="s">
        <v>144</v>
      </c>
      <c r="B169" s="363"/>
      <c r="C169" s="363"/>
      <c r="D169" s="363" t="s">
        <v>145</v>
      </c>
      <c r="E169" s="363"/>
      <c r="F169" s="363"/>
      <c r="G169" s="363"/>
      <c r="H169" s="363"/>
      <c r="I169" s="363" t="s">
        <v>146</v>
      </c>
      <c r="J169" s="363"/>
      <c r="K169" s="363"/>
    </row>
    <row r="170" spans="1:18" customFormat="1" ht="18" customHeight="1" x14ac:dyDescent="0.3">
      <c r="A170" s="383" t="s">
        <v>124</v>
      </c>
      <c r="B170" s="383"/>
      <c r="C170" s="383"/>
      <c r="D170" s="383"/>
      <c r="E170" s="56"/>
      <c r="F170" s="12"/>
      <c r="G170" s="12"/>
      <c r="J170" s="13"/>
    </row>
    <row r="171" spans="1:18" customFormat="1" ht="18" customHeight="1" x14ac:dyDescent="0.3">
      <c r="A171" s="363" t="s">
        <v>125</v>
      </c>
      <c r="B171" s="363"/>
      <c r="C171" s="363"/>
      <c r="D171" s="363"/>
      <c r="E171" s="57"/>
      <c r="F171" s="12"/>
      <c r="G171" s="12"/>
      <c r="J171" s="13"/>
    </row>
    <row r="172" spans="1:18" customFormat="1" ht="6" customHeight="1" x14ac:dyDescent="0.3">
      <c r="A172" s="57"/>
      <c r="B172" s="251"/>
      <c r="C172" s="57"/>
      <c r="D172" s="57"/>
      <c r="E172" s="57"/>
      <c r="F172" s="12"/>
      <c r="G172" s="12"/>
      <c r="J172" s="13"/>
    </row>
    <row r="173" spans="1:18" customFormat="1" ht="18.75" customHeight="1" x14ac:dyDescent="0.25">
      <c r="A173" s="363" t="s">
        <v>126</v>
      </c>
      <c r="B173" s="363"/>
      <c r="C173" s="363"/>
      <c r="D173" s="363"/>
      <c r="E173" s="363"/>
      <c r="F173" s="363"/>
      <c r="G173" s="363"/>
      <c r="H173" s="363"/>
      <c r="I173" s="363"/>
      <c r="J173" s="363"/>
      <c r="K173" s="363"/>
    </row>
    <row r="174" spans="1:18" customFormat="1" ht="18.75" customHeight="1" x14ac:dyDescent="0.25">
      <c r="A174" s="363" t="s">
        <v>1036</v>
      </c>
      <c r="B174" s="363"/>
      <c r="C174" s="363"/>
      <c r="D174" s="363"/>
      <c r="E174" s="363"/>
      <c r="F174" s="363"/>
      <c r="G174" s="363"/>
      <c r="H174" s="363"/>
      <c r="I174" s="363"/>
      <c r="J174" s="363"/>
      <c r="K174" s="363"/>
    </row>
    <row r="175" spans="1:18" s="33" customFormat="1" ht="18.75" customHeight="1" x14ac:dyDescent="0.25">
      <c r="A175" s="370" t="s">
        <v>421</v>
      </c>
      <c r="B175" s="370"/>
      <c r="C175" s="370"/>
      <c r="D175" s="370"/>
      <c r="E175" s="370"/>
      <c r="F175" s="370"/>
      <c r="G175" s="370"/>
      <c r="H175" s="370"/>
      <c r="I175" s="370"/>
      <c r="J175" s="370"/>
      <c r="K175" s="370"/>
    </row>
    <row r="176" spans="1:18" customFormat="1" ht="10.5" customHeight="1" x14ac:dyDescent="0.25">
      <c r="A176" s="15"/>
      <c r="B176" s="44"/>
      <c r="C176" s="17"/>
      <c r="D176" s="18"/>
      <c r="E176" s="15"/>
      <c r="F176" s="19"/>
      <c r="G176" s="19"/>
      <c r="H176" s="15"/>
      <c r="I176" s="17"/>
      <c r="J176" s="20"/>
    </row>
    <row r="177" spans="1:18" s="23" customFormat="1" ht="18" customHeight="1" x14ac:dyDescent="0.2">
      <c r="A177" s="364" t="s">
        <v>118</v>
      </c>
      <c r="B177" s="364" t="s">
        <v>127</v>
      </c>
      <c r="C177" s="395" t="s">
        <v>128</v>
      </c>
      <c r="D177" s="396"/>
      <c r="E177" s="364" t="s">
        <v>129</v>
      </c>
      <c r="F177" s="21" t="s">
        <v>130</v>
      </c>
      <c r="G177" s="21" t="s">
        <v>182</v>
      </c>
      <c r="H177" s="21" t="s">
        <v>131</v>
      </c>
      <c r="I177" s="21" t="s">
        <v>132</v>
      </c>
      <c r="J177" s="22" t="s">
        <v>133</v>
      </c>
      <c r="K177" s="364" t="s">
        <v>134</v>
      </c>
    </row>
    <row r="178" spans="1:18" s="23" customFormat="1" ht="18" customHeight="1" x14ac:dyDescent="0.2">
      <c r="A178" s="365"/>
      <c r="B178" s="365"/>
      <c r="C178" s="368"/>
      <c r="D178" s="369"/>
      <c r="E178" s="365"/>
      <c r="F178" s="24" t="s">
        <v>135</v>
      </c>
      <c r="G178" s="24" t="s">
        <v>169</v>
      </c>
      <c r="H178" s="24" t="s">
        <v>136</v>
      </c>
      <c r="I178" s="24" t="s">
        <v>137</v>
      </c>
      <c r="J178" s="25" t="s">
        <v>138</v>
      </c>
      <c r="K178" s="365"/>
    </row>
    <row r="179" spans="1:18" ht="18" customHeight="1" x14ac:dyDescent="0.25">
      <c r="A179" s="142">
        <v>1</v>
      </c>
      <c r="B179" s="126" t="s">
        <v>636</v>
      </c>
      <c r="C179" s="54" t="s">
        <v>90</v>
      </c>
      <c r="D179" s="55" t="s">
        <v>8</v>
      </c>
      <c r="E179" s="52" t="s">
        <v>637</v>
      </c>
      <c r="F179" s="144">
        <v>3.75</v>
      </c>
      <c r="G179" s="145">
        <v>90</v>
      </c>
      <c r="H179" s="146" t="s">
        <v>149</v>
      </c>
      <c r="I179" s="195" t="s">
        <v>149</v>
      </c>
      <c r="J179" s="151">
        <v>1150000</v>
      </c>
      <c r="K179" s="148"/>
      <c r="L179" s="149" t="s">
        <v>638</v>
      </c>
      <c r="M179" s="149"/>
      <c r="N179" s="52">
        <v>8.76</v>
      </c>
      <c r="O179" s="52">
        <v>17</v>
      </c>
      <c r="P179" s="52">
        <v>16</v>
      </c>
      <c r="Q179" s="52">
        <v>16</v>
      </c>
      <c r="R179" s="2"/>
    </row>
    <row r="180" spans="1:18" ht="18" customHeight="1" x14ac:dyDescent="0.25">
      <c r="A180" s="169">
        <v>2</v>
      </c>
      <c r="B180" s="126" t="s">
        <v>639</v>
      </c>
      <c r="C180" s="54" t="s">
        <v>640</v>
      </c>
      <c r="D180" s="55" t="s">
        <v>55</v>
      </c>
      <c r="E180" s="52" t="s">
        <v>181</v>
      </c>
      <c r="F180" s="144">
        <v>3.75</v>
      </c>
      <c r="G180" s="145">
        <v>90</v>
      </c>
      <c r="H180" s="146" t="s">
        <v>149</v>
      </c>
      <c r="I180" s="146" t="s">
        <v>149</v>
      </c>
      <c r="J180" s="151">
        <v>1150000</v>
      </c>
      <c r="K180" s="148"/>
      <c r="L180" s="149" t="s">
        <v>638</v>
      </c>
      <c r="M180" s="149"/>
      <c r="N180" s="52">
        <v>8.68</v>
      </c>
      <c r="O180" s="52">
        <v>16</v>
      </c>
      <c r="P180" s="52">
        <v>16</v>
      </c>
      <c r="Q180" s="52">
        <v>16</v>
      </c>
      <c r="R180" s="2"/>
    </row>
    <row r="181" spans="1:18" ht="18" customHeight="1" x14ac:dyDescent="0.25">
      <c r="A181" s="169">
        <v>3</v>
      </c>
      <c r="B181" s="126" t="s">
        <v>641</v>
      </c>
      <c r="C181" s="54" t="s">
        <v>1</v>
      </c>
      <c r="D181" s="55" t="s">
        <v>85</v>
      </c>
      <c r="E181" s="52" t="s">
        <v>642</v>
      </c>
      <c r="F181" s="144">
        <v>3.63</v>
      </c>
      <c r="G181" s="145">
        <v>90</v>
      </c>
      <c r="H181" s="146" t="s">
        <v>149</v>
      </c>
      <c r="I181" s="195" t="s">
        <v>149</v>
      </c>
      <c r="J181" s="151">
        <v>1150000</v>
      </c>
      <c r="K181" s="148"/>
      <c r="L181" s="149" t="s">
        <v>638</v>
      </c>
      <c r="M181" s="149"/>
      <c r="N181" s="52">
        <v>8.4</v>
      </c>
      <c r="O181" s="52">
        <v>17</v>
      </c>
      <c r="P181" s="52">
        <v>16</v>
      </c>
      <c r="Q181" s="52">
        <v>16</v>
      </c>
      <c r="R181" s="2"/>
    </row>
    <row r="182" spans="1:18" ht="18" customHeight="1" x14ac:dyDescent="0.25">
      <c r="A182" s="169">
        <v>4</v>
      </c>
      <c r="B182" s="126" t="s">
        <v>643</v>
      </c>
      <c r="C182" s="54" t="s">
        <v>644</v>
      </c>
      <c r="D182" s="55" t="s">
        <v>645</v>
      </c>
      <c r="E182" s="52" t="s">
        <v>646</v>
      </c>
      <c r="F182" s="144">
        <v>3.63</v>
      </c>
      <c r="G182" s="145">
        <v>94</v>
      </c>
      <c r="H182" s="146" t="s">
        <v>149</v>
      </c>
      <c r="I182" s="146" t="s">
        <v>149</v>
      </c>
      <c r="J182" s="151">
        <v>1150000</v>
      </c>
      <c r="K182" s="148"/>
      <c r="L182" s="149" t="s">
        <v>638</v>
      </c>
      <c r="M182" s="149"/>
      <c r="N182" s="52">
        <v>8.49</v>
      </c>
      <c r="O182" s="52">
        <v>16</v>
      </c>
      <c r="P182" s="52">
        <v>16</v>
      </c>
      <c r="Q182" s="52">
        <v>16</v>
      </c>
      <c r="R182" s="2"/>
    </row>
    <row r="183" spans="1:18" ht="18" customHeight="1" x14ac:dyDescent="0.25">
      <c r="A183" s="169">
        <v>5</v>
      </c>
      <c r="B183" s="126" t="s">
        <v>308</v>
      </c>
      <c r="C183" s="54" t="s">
        <v>1</v>
      </c>
      <c r="D183" s="55" t="s">
        <v>42</v>
      </c>
      <c r="E183" s="52" t="s">
        <v>309</v>
      </c>
      <c r="F183" s="144">
        <v>3.63</v>
      </c>
      <c r="G183" s="145">
        <v>94</v>
      </c>
      <c r="H183" s="146" t="s">
        <v>149</v>
      </c>
      <c r="I183" s="195" t="s">
        <v>149</v>
      </c>
      <c r="J183" s="151">
        <v>1150000</v>
      </c>
      <c r="K183" s="148"/>
      <c r="L183" s="149" t="s">
        <v>638</v>
      </c>
      <c r="M183" s="149"/>
      <c r="N183" s="52">
        <v>8.68</v>
      </c>
      <c r="O183" s="52">
        <v>16</v>
      </c>
      <c r="P183" s="52">
        <v>16</v>
      </c>
      <c r="Q183" s="52">
        <v>16</v>
      </c>
      <c r="R183" s="2"/>
    </row>
    <row r="184" spans="1:18" ht="18" customHeight="1" x14ac:dyDescent="0.25">
      <c r="A184" s="169">
        <v>6</v>
      </c>
      <c r="B184" s="126" t="s">
        <v>647</v>
      </c>
      <c r="C184" s="54" t="s">
        <v>648</v>
      </c>
      <c r="D184" s="55" t="s">
        <v>33</v>
      </c>
      <c r="E184" s="52" t="s">
        <v>284</v>
      </c>
      <c r="F184" s="144">
        <v>3.5</v>
      </c>
      <c r="G184" s="145">
        <v>90</v>
      </c>
      <c r="H184" s="146" t="s">
        <v>121</v>
      </c>
      <c r="I184" s="196" t="s">
        <v>123</v>
      </c>
      <c r="J184" s="151">
        <v>1050000</v>
      </c>
      <c r="K184" s="148"/>
      <c r="L184" s="149" t="s">
        <v>638</v>
      </c>
      <c r="M184" s="149"/>
      <c r="N184" s="52">
        <v>8.4</v>
      </c>
      <c r="O184" s="52">
        <v>16</v>
      </c>
      <c r="P184" s="52">
        <v>16</v>
      </c>
      <c r="Q184" s="52">
        <v>16</v>
      </c>
      <c r="R184" s="2"/>
    </row>
    <row r="185" spans="1:18" ht="18" customHeight="1" x14ac:dyDescent="0.25">
      <c r="A185" s="169">
        <v>7</v>
      </c>
      <c r="B185" s="126" t="s">
        <v>649</v>
      </c>
      <c r="C185" s="54" t="s">
        <v>286</v>
      </c>
      <c r="D185" s="55" t="s">
        <v>28</v>
      </c>
      <c r="E185" s="52" t="s">
        <v>650</v>
      </c>
      <c r="F185" s="144">
        <v>3.5</v>
      </c>
      <c r="G185" s="145">
        <v>90</v>
      </c>
      <c r="H185" s="146" t="s">
        <v>121</v>
      </c>
      <c r="I185" s="197" t="s">
        <v>123</v>
      </c>
      <c r="J185" s="151">
        <v>1050000</v>
      </c>
      <c r="K185" s="148"/>
      <c r="L185" s="149" t="s">
        <v>638</v>
      </c>
      <c r="M185" s="149"/>
      <c r="N185" s="52">
        <v>8.39</v>
      </c>
      <c r="O185" s="52">
        <v>16</v>
      </c>
      <c r="P185" s="52">
        <v>16</v>
      </c>
      <c r="Q185" s="52">
        <v>16</v>
      </c>
      <c r="R185" s="2"/>
    </row>
    <row r="186" spans="1:18" ht="18" customHeight="1" x14ac:dyDescent="0.25">
      <c r="A186" s="169">
        <v>8</v>
      </c>
      <c r="B186" s="126" t="s">
        <v>651</v>
      </c>
      <c r="C186" s="54" t="s">
        <v>652</v>
      </c>
      <c r="D186" s="55" t="s">
        <v>45</v>
      </c>
      <c r="E186" s="52" t="s">
        <v>653</v>
      </c>
      <c r="F186" s="144">
        <v>3.5</v>
      </c>
      <c r="G186" s="145">
        <v>92</v>
      </c>
      <c r="H186" s="146" t="s">
        <v>121</v>
      </c>
      <c r="I186" s="196" t="s">
        <v>123</v>
      </c>
      <c r="J186" s="151">
        <v>1050000</v>
      </c>
      <c r="K186" s="148"/>
      <c r="L186" s="149" t="s">
        <v>638</v>
      </c>
      <c r="M186" s="149"/>
      <c r="N186" s="52">
        <v>8.36</v>
      </c>
      <c r="O186" s="52">
        <v>16</v>
      </c>
      <c r="P186" s="52">
        <v>16</v>
      </c>
      <c r="Q186" s="52">
        <v>16</v>
      </c>
      <c r="R186" s="2"/>
    </row>
    <row r="187" spans="1:18" ht="18" customHeight="1" x14ac:dyDescent="0.25">
      <c r="A187" s="169">
        <v>9</v>
      </c>
      <c r="B187" s="126" t="s">
        <v>654</v>
      </c>
      <c r="C187" s="54" t="s">
        <v>214</v>
      </c>
      <c r="D187" s="55" t="s">
        <v>241</v>
      </c>
      <c r="E187" s="52" t="s">
        <v>655</v>
      </c>
      <c r="F187" s="144">
        <v>3.5</v>
      </c>
      <c r="G187" s="145">
        <v>90</v>
      </c>
      <c r="H187" s="146" t="s">
        <v>121</v>
      </c>
      <c r="I187" s="197" t="s">
        <v>123</v>
      </c>
      <c r="J187" s="151">
        <v>1050000</v>
      </c>
      <c r="K187" s="148"/>
      <c r="L187" s="149" t="s">
        <v>638</v>
      </c>
      <c r="M187" s="149"/>
      <c r="N187" s="52">
        <v>8.26</v>
      </c>
      <c r="O187" s="52">
        <v>16</v>
      </c>
      <c r="P187" s="52">
        <v>16</v>
      </c>
      <c r="Q187" s="52">
        <v>16</v>
      </c>
      <c r="R187" s="2"/>
    </row>
    <row r="188" spans="1:18" ht="18" customHeight="1" x14ac:dyDescent="0.25">
      <c r="A188" s="169">
        <v>10</v>
      </c>
      <c r="B188" s="126" t="s">
        <v>656</v>
      </c>
      <c r="C188" s="54" t="s">
        <v>657</v>
      </c>
      <c r="D188" s="55" t="s">
        <v>55</v>
      </c>
      <c r="E188" s="52" t="s">
        <v>658</v>
      </c>
      <c r="F188" s="144">
        <v>3.43</v>
      </c>
      <c r="G188" s="145">
        <v>91</v>
      </c>
      <c r="H188" s="146" t="s">
        <v>121</v>
      </c>
      <c r="I188" s="196" t="s">
        <v>123</v>
      </c>
      <c r="J188" s="151">
        <v>1050000</v>
      </c>
      <c r="K188" s="148"/>
      <c r="L188" s="149" t="s">
        <v>638</v>
      </c>
      <c r="M188" s="149"/>
      <c r="N188" s="52">
        <v>8.1999999999999993</v>
      </c>
      <c r="O188" s="52">
        <v>15</v>
      </c>
      <c r="P188" s="52">
        <v>14</v>
      </c>
      <c r="Q188" s="52">
        <v>14</v>
      </c>
      <c r="R188" s="2"/>
    </row>
    <row r="189" spans="1:18" ht="18" customHeight="1" x14ac:dyDescent="0.25">
      <c r="A189" s="169">
        <v>11</v>
      </c>
      <c r="B189" s="126" t="s">
        <v>659</v>
      </c>
      <c r="C189" s="54" t="s">
        <v>660</v>
      </c>
      <c r="D189" s="55" t="s">
        <v>29</v>
      </c>
      <c r="E189" s="52" t="s">
        <v>661</v>
      </c>
      <c r="F189" s="144">
        <v>3.43</v>
      </c>
      <c r="G189" s="145">
        <v>91</v>
      </c>
      <c r="H189" s="146" t="s">
        <v>121</v>
      </c>
      <c r="I189" s="197" t="s">
        <v>123</v>
      </c>
      <c r="J189" s="151">
        <v>1050000</v>
      </c>
      <c r="K189" s="148"/>
      <c r="L189" s="149" t="s">
        <v>638</v>
      </c>
      <c r="M189" s="149"/>
      <c r="N189" s="52">
        <v>8.3000000000000007</v>
      </c>
      <c r="O189" s="52">
        <v>14</v>
      </c>
      <c r="P189" s="52">
        <v>14</v>
      </c>
      <c r="Q189" s="52">
        <v>14</v>
      </c>
      <c r="R189" s="2"/>
    </row>
    <row r="190" spans="1:18" ht="18" customHeight="1" x14ac:dyDescent="0.25">
      <c r="A190" s="169">
        <v>12</v>
      </c>
      <c r="B190" s="126" t="s">
        <v>662</v>
      </c>
      <c r="C190" s="54" t="s">
        <v>663</v>
      </c>
      <c r="D190" s="55" t="s">
        <v>8</v>
      </c>
      <c r="E190" s="52" t="s">
        <v>664</v>
      </c>
      <c r="F190" s="144">
        <v>3.43</v>
      </c>
      <c r="G190" s="145">
        <v>91</v>
      </c>
      <c r="H190" s="146" t="s">
        <v>121</v>
      </c>
      <c r="I190" s="196" t="s">
        <v>123</v>
      </c>
      <c r="J190" s="151">
        <v>1050000</v>
      </c>
      <c r="K190" s="148"/>
      <c r="L190" s="149" t="s">
        <v>638</v>
      </c>
      <c r="M190" s="149"/>
      <c r="N190" s="52">
        <v>8.6</v>
      </c>
      <c r="O190" s="52">
        <v>14</v>
      </c>
      <c r="P190" s="52">
        <v>14</v>
      </c>
      <c r="Q190" s="52">
        <v>14</v>
      </c>
      <c r="R190" s="2"/>
    </row>
    <row r="191" spans="1:18" ht="18" customHeight="1" x14ac:dyDescent="0.25">
      <c r="A191" s="169">
        <v>13</v>
      </c>
      <c r="B191" s="126" t="s">
        <v>665</v>
      </c>
      <c r="C191" s="54" t="s">
        <v>666</v>
      </c>
      <c r="D191" s="55" t="s">
        <v>44</v>
      </c>
      <c r="E191" s="52" t="s">
        <v>164</v>
      </c>
      <c r="F191" s="144">
        <v>3.38</v>
      </c>
      <c r="G191" s="145">
        <v>90</v>
      </c>
      <c r="H191" s="146" t="s">
        <v>121</v>
      </c>
      <c r="I191" s="197" t="s">
        <v>123</v>
      </c>
      <c r="J191" s="151">
        <v>1050000</v>
      </c>
      <c r="K191" s="148"/>
      <c r="L191" s="149" t="s">
        <v>638</v>
      </c>
      <c r="M191" s="149"/>
      <c r="N191" s="52">
        <v>8.24</v>
      </c>
      <c r="O191" s="52">
        <v>17</v>
      </c>
      <c r="P191" s="52">
        <v>16</v>
      </c>
      <c r="Q191" s="52">
        <v>16</v>
      </c>
      <c r="R191" s="2"/>
    </row>
    <row r="192" spans="1:18" ht="18" customHeight="1" x14ac:dyDescent="0.25">
      <c r="A192" s="170">
        <v>14</v>
      </c>
      <c r="B192" s="126" t="s">
        <v>667</v>
      </c>
      <c r="C192" s="54" t="s">
        <v>1</v>
      </c>
      <c r="D192" s="55" t="s">
        <v>8</v>
      </c>
      <c r="E192" s="52" t="s">
        <v>668</v>
      </c>
      <c r="F192" s="144">
        <v>3.38</v>
      </c>
      <c r="G192" s="145">
        <v>90</v>
      </c>
      <c r="H192" s="146" t="s">
        <v>121</v>
      </c>
      <c r="I192" s="196" t="s">
        <v>123</v>
      </c>
      <c r="J192" s="167">
        <v>1050000</v>
      </c>
      <c r="K192" s="168"/>
      <c r="L192" s="192" t="s">
        <v>638</v>
      </c>
      <c r="M192" s="149"/>
      <c r="N192" s="52">
        <v>8.24</v>
      </c>
      <c r="O192" s="52">
        <v>16</v>
      </c>
      <c r="P192" s="52">
        <v>16</v>
      </c>
      <c r="Q192" s="52">
        <v>16</v>
      </c>
      <c r="R192" s="2"/>
    </row>
    <row r="193" spans="1:18" ht="18" customHeight="1" x14ac:dyDescent="0.25">
      <c r="A193" s="357" t="s">
        <v>139</v>
      </c>
      <c r="B193" s="358"/>
      <c r="C193" s="358"/>
      <c r="D193" s="358"/>
      <c r="E193" s="358"/>
      <c r="F193" s="358"/>
      <c r="G193" s="358"/>
      <c r="H193" s="358"/>
      <c r="I193" s="359"/>
      <c r="J193" s="171">
        <f>SUM(J179:J192)</f>
        <v>15200000</v>
      </c>
      <c r="K193" s="193"/>
      <c r="L193" s="194"/>
      <c r="M193" s="149"/>
      <c r="N193" s="52"/>
      <c r="O193" s="52"/>
      <c r="P193" s="52"/>
      <c r="Q193" s="52"/>
      <c r="R193" s="2"/>
    </row>
    <row r="194" spans="1:18" ht="25.5" customHeight="1" x14ac:dyDescent="0.25">
      <c r="A194" s="360" t="s">
        <v>1063</v>
      </c>
      <c r="B194" s="360"/>
      <c r="C194" s="360"/>
      <c r="D194" s="360"/>
      <c r="E194" s="360"/>
      <c r="F194" s="360"/>
      <c r="G194" s="360"/>
      <c r="H194" s="360"/>
      <c r="I194" s="360"/>
      <c r="J194" s="394"/>
      <c r="K194" s="394"/>
      <c r="L194" s="6"/>
      <c r="M194" s="6"/>
      <c r="N194" s="6"/>
      <c r="O194" s="6"/>
      <c r="P194" s="6"/>
      <c r="Q194" s="2"/>
      <c r="R194" s="2"/>
    </row>
    <row r="195" spans="1:18" ht="18.75" customHeight="1" x14ac:dyDescent="0.25">
      <c r="A195" s="47"/>
      <c r="B195" s="49"/>
      <c r="C195" s="47"/>
      <c r="D195" s="47"/>
      <c r="E195" s="47"/>
      <c r="F195" s="47"/>
      <c r="G195" s="47"/>
      <c r="H195" s="47"/>
      <c r="I195" s="47"/>
      <c r="J195" s="47"/>
      <c r="K195" s="47"/>
      <c r="L195" s="6"/>
      <c r="M195" s="6"/>
      <c r="N195" s="6"/>
      <c r="O195" s="6"/>
      <c r="P195" s="6"/>
      <c r="Q195" s="2"/>
      <c r="R195" s="2"/>
    </row>
    <row r="196" spans="1:18" s="10" customFormat="1" x14ac:dyDescent="0.25">
      <c r="A196" s="361" t="s">
        <v>140</v>
      </c>
      <c r="B196" s="361"/>
      <c r="C196" s="361"/>
      <c r="D196" s="361" t="s">
        <v>171</v>
      </c>
      <c r="E196" s="361"/>
      <c r="F196" s="361"/>
      <c r="G196" s="361"/>
      <c r="H196" s="361"/>
      <c r="I196" s="361" t="s">
        <v>141</v>
      </c>
      <c r="J196" s="361"/>
      <c r="K196" s="361"/>
    </row>
    <row r="197" spans="1:18" s="10" customFormat="1" ht="18.75" x14ac:dyDescent="0.3">
      <c r="A197" s="29"/>
      <c r="B197" s="45"/>
      <c r="C197" s="29"/>
      <c r="D197" s="361" t="s">
        <v>172</v>
      </c>
      <c r="E197" s="361"/>
      <c r="F197" s="361"/>
      <c r="G197" s="361"/>
      <c r="H197" s="361"/>
      <c r="I197" s="363" t="s">
        <v>142</v>
      </c>
      <c r="J197" s="363"/>
      <c r="K197" s="363"/>
    </row>
    <row r="198" spans="1:18" s="10" customFormat="1" ht="40.5" customHeight="1" x14ac:dyDescent="0.25">
      <c r="B198" s="45"/>
      <c r="D198" s="10" t="s">
        <v>143</v>
      </c>
      <c r="M198" s="10">
        <v>1</v>
      </c>
    </row>
    <row r="199" spans="1:18" s="10" customFormat="1" x14ac:dyDescent="0.25">
      <c r="B199" s="45"/>
    </row>
    <row r="200" spans="1:18" s="10" customFormat="1" ht="17.25" customHeight="1" x14ac:dyDescent="0.25">
      <c r="A200" s="363" t="s">
        <v>144</v>
      </c>
      <c r="B200" s="363"/>
      <c r="C200" s="363"/>
      <c r="D200" s="363" t="s">
        <v>145</v>
      </c>
      <c r="E200" s="363"/>
      <c r="F200" s="363"/>
      <c r="G200" s="363"/>
      <c r="H200" s="363"/>
      <c r="I200" s="363" t="s">
        <v>146</v>
      </c>
      <c r="J200" s="363"/>
      <c r="K200" s="363"/>
    </row>
    <row r="202" spans="1:18" customFormat="1" ht="18" customHeight="1" x14ac:dyDescent="0.3">
      <c r="A202" s="383" t="s">
        <v>124</v>
      </c>
      <c r="B202" s="383"/>
      <c r="C202" s="383"/>
      <c r="D202" s="383"/>
      <c r="E202" s="125"/>
      <c r="F202" s="12"/>
      <c r="G202" s="12"/>
      <c r="J202" s="13"/>
    </row>
    <row r="203" spans="1:18" customFormat="1" ht="18" customHeight="1" x14ac:dyDescent="0.3">
      <c r="A203" s="363" t="s">
        <v>125</v>
      </c>
      <c r="B203" s="363"/>
      <c r="C203" s="363"/>
      <c r="D203" s="363"/>
      <c r="E203" s="124"/>
      <c r="F203" s="12"/>
      <c r="G203" s="12"/>
      <c r="J203" s="13"/>
    </row>
    <row r="204" spans="1:18" customFormat="1" ht="6" customHeight="1" x14ac:dyDescent="0.3">
      <c r="A204" s="124"/>
      <c r="B204" s="251"/>
      <c r="C204" s="124"/>
      <c r="D204" s="124"/>
      <c r="E204" s="124"/>
      <c r="F204" s="12"/>
      <c r="G204" s="12"/>
      <c r="J204" s="13"/>
    </row>
    <row r="205" spans="1:18" customFormat="1" ht="18.75" customHeight="1" x14ac:dyDescent="0.25">
      <c r="A205" s="363" t="s">
        <v>126</v>
      </c>
      <c r="B205" s="363"/>
      <c r="C205" s="363"/>
      <c r="D205" s="363"/>
      <c r="E205" s="363"/>
      <c r="F205" s="363"/>
      <c r="G205" s="363"/>
      <c r="H205" s="363"/>
      <c r="I205" s="363"/>
      <c r="J205" s="363"/>
      <c r="K205" s="363"/>
    </row>
    <row r="206" spans="1:18" customFormat="1" ht="18.75" customHeight="1" x14ac:dyDescent="0.25">
      <c r="A206" s="363" t="s">
        <v>1039</v>
      </c>
      <c r="B206" s="363"/>
      <c r="C206" s="363"/>
      <c r="D206" s="363"/>
      <c r="E206" s="363"/>
      <c r="F206" s="363"/>
      <c r="G206" s="363"/>
      <c r="H206" s="363"/>
      <c r="I206" s="363"/>
      <c r="J206" s="363"/>
      <c r="K206" s="363"/>
    </row>
    <row r="207" spans="1:18" s="33" customFormat="1" ht="18.75" customHeight="1" x14ac:dyDescent="0.25">
      <c r="A207" s="370" t="s">
        <v>421</v>
      </c>
      <c r="B207" s="370"/>
      <c r="C207" s="370"/>
      <c r="D207" s="370"/>
      <c r="E207" s="370"/>
      <c r="F207" s="370"/>
      <c r="G207" s="370"/>
      <c r="H207" s="370"/>
      <c r="I207" s="370"/>
      <c r="J207" s="370"/>
      <c r="K207" s="370"/>
    </row>
    <row r="208" spans="1:18" customFormat="1" ht="10.5" customHeight="1" x14ac:dyDescent="0.25">
      <c r="A208" s="15"/>
      <c r="B208" s="44"/>
      <c r="C208" s="17"/>
      <c r="D208" s="18"/>
      <c r="E208" s="15"/>
      <c r="F208" s="19"/>
      <c r="G208" s="19"/>
      <c r="H208" s="15"/>
      <c r="I208" s="17"/>
      <c r="J208" s="20"/>
    </row>
    <row r="209" spans="1:17" s="23" customFormat="1" ht="18" customHeight="1" x14ac:dyDescent="0.2">
      <c r="A209" s="364" t="s">
        <v>118</v>
      </c>
      <c r="B209" s="364" t="s">
        <v>127</v>
      </c>
      <c r="C209" s="395" t="s">
        <v>128</v>
      </c>
      <c r="D209" s="396"/>
      <c r="E209" s="364" t="s">
        <v>129</v>
      </c>
      <c r="F209" s="21" t="s">
        <v>130</v>
      </c>
      <c r="G209" s="21" t="s">
        <v>182</v>
      </c>
      <c r="H209" s="21" t="s">
        <v>131</v>
      </c>
      <c r="I209" s="21" t="s">
        <v>132</v>
      </c>
      <c r="J209" s="22" t="s">
        <v>133</v>
      </c>
      <c r="K209" s="364" t="s">
        <v>134</v>
      </c>
    </row>
    <row r="210" spans="1:17" s="23" customFormat="1" ht="18" customHeight="1" x14ac:dyDescent="0.2">
      <c r="A210" s="365"/>
      <c r="B210" s="365"/>
      <c r="C210" s="368"/>
      <c r="D210" s="369"/>
      <c r="E210" s="365"/>
      <c r="F210" s="24" t="s">
        <v>135</v>
      </c>
      <c r="G210" s="24" t="s">
        <v>169</v>
      </c>
      <c r="H210" s="24" t="s">
        <v>136</v>
      </c>
      <c r="I210" s="24" t="s">
        <v>137</v>
      </c>
      <c r="J210" s="25" t="s">
        <v>138</v>
      </c>
      <c r="K210" s="365"/>
    </row>
    <row r="211" spans="1:17" s="2" customFormat="1" ht="18" customHeight="1" x14ac:dyDescent="0.25">
      <c r="A211" s="1">
        <v>1</v>
      </c>
      <c r="B211" s="126" t="s">
        <v>669</v>
      </c>
      <c r="C211" s="54" t="s">
        <v>666</v>
      </c>
      <c r="D211" s="55" t="s">
        <v>63</v>
      </c>
      <c r="E211" s="52" t="s">
        <v>670</v>
      </c>
      <c r="F211" s="144">
        <v>4</v>
      </c>
      <c r="G211" s="145">
        <v>98</v>
      </c>
      <c r="H211" s="146" t="s">
        <v>149</v>
      </c>
      <c r="I211" s="195" t="s">
        <v>149</v>
      </c>
      <c r="J211" s="151">
        <v>1150000</v>
      </c>
      <c r="K211" s="148"/>
      <c r="L211" s="149" t="s">
        <v>671</v>
      </c>
      <c r="M211" s="149"/>
      <c r="N211" s="52">
        <v>8.91</v>
      </c>
      <c r="O211" s="52">
        <v>18</v>
      </c>
      <c r="P211" s="52">
        <v>18</v>
      </c>
      <c r="Q211" s="52">
        <v>18</v>
      </c>
    </row>
    <row r="212" spans="1:17" s="2" customFormat="1" ht="18" customHeight="1" x14ac:dyDescent="0.25">
      <c r="A212" s="198">
        <v>2</v>
      </c>
      <c r="B212" s="126" t="s">
        <v>672</v>
      </c>
      <c r="C212" s="54" t="s">
        <v>673</v>
      </c>
      <c r="D212" s="55" t="s">
        <v>159</v>
      </c>
      <c r="E212" s="52" t="s">
        <v>674</v>
      </c>
      <c r="F212" s="144">
        <v>3.88</v>
      </c>
      <c r="G212" s="145">
        <v>95</v>
      </c>
      <c r="H212" s="146" t="s">
        <v>149</v>
      </c>
      <c r="I212" s="146" t="s">
        <v>149</v>
      </c>
      <c r="J212" s="151">
        <v>1150000</v>
      </c>
      <c r="K212" s="148"/>
      <c r="L212" s="149" t="s">
        <v>671</v>
      </c>
      <c r="M212" s="149"/>
      <c r="N212" s="52">
        <v>8.74</v>
      </c>
      <c r="O212" s="52">
        <v>16</v>
      </c>
      <c r="P212" s="52">
        <v>16</v>
      </c>
      <c r="Q212" s="52">
        <v>16</v>
      </c>
    </row>
    <row r="213" spans="1:17" s="2" customFormat="1" ht="18" customHeight="1" x14ac:dyDescent="0.25">
      <c r="A213" s="53">
        <v>3</v>
      </c>
      <c r="B213" s="126" t="s">
        <v>310</v>
      </c>
      <c r="C213" s="54" t="s">
        <v>311</v>
      </c>
      <c r="D213" s="55" t="s">
        <v>55</v>
      </c>
      <c r="E213" s="52" t="s">
        <v>312</v>
      </c>
      <c r="F213" s="144">
        <v>3.88</v>
      </c>
      <c r="G213" s="145">
        <v>97</v>
      </c>
      <c r="H213" s="146" t="s">
        <v>149</v>
      </c>
      <c r="I213" s="195" t="s">
        <v>149</v>
      </c>
      <c r="J213" s="151">
        <v>1150000</v>
      </c>
      <c r="K213" s="148"/>
      <c r="L213" s="149" t="s">
        <v>671</v>
      </c>
      <c r="M213" s="149"/>
      <c r="N213" s="52">
        <v>8.68</v>
      </c>
      <c r="O213" s="52">
        <v>16</v>
      </c>
      <c r="P213" s="52">
        <v>16</v>
      </c>
      <c r="Q213" s="52">
        <v>16</v>
      </c>
    </row>
    <row r="214" spans="1:17" s="2" customFormat="1" ht="18" customHeight="1" x14ac:dyDescent="0.25">
      <c r="A214" s="53">
        <v>4</v>
      </c>
      <c r="B214" s="126" t="s">
        <v>675</v>
      </c>
      <c r="C214" s="54" t="s">
        <v>357</v>
      </c>
      <c r="D214" s="55" t="s">
        <v>42</v>
      </c>
      <c r="E214" s="52" t="s">
        <v>284</v>
      </c>
      <c r="F214" s="144">
        <v>3.78</v>
      </c>
      <c r="G214" s="145">
        <v>94</v>
      </c>
      <c r="H214" s="146" t="s">
        <v>149</v>
      </c>
      <c r="I214" s="146" t="s">
        <v>149</v>
      </c>
      <c r="J214" s="151">
        <v>1150000</v>
      </c>
      <c r="K214" s="148"/>
      <c r="L214" s="149" t="s">
        <v>671</v>
      </c>
      <c r="M214" s="149"/>
      <c r="N214" s="52">
        <v>8.7899999999999991</v>
      </c>
      <c r="O214" s="52">
        <v>18</v>
      </c>
      <c r="P214" s="52">
        <v>18</v>
      </c>
      <c r="Q214" s="52">
        <v>18</v>
      </c>
    </row>
    <row r="215" spans="1:17" s="2" customFormat="1" ht="18" customHeight="1" x14ac:dyDescent="0.25">
      <c r="A215" s="53">
        <v>5</v>
      </c>
      <c r="B215" s="126" t="s">
        <v>676</v>
      </c>
      <c r="C215" s="54" t="s">
        <v>35</v>
      </c>
      <c r="D215" s="55" t="s">
        <v>34</v>
      </c>
      <c r="E215" s="52" t="s">
        <v>677</v>
      </c>
      <c r="F215" s="144">
        <v>3.78</v>
      </c>
      <c r="G215" s="145">
        <v>94</v>
      </c>
      <c r="H215" s="146" t="s">
        <v>149</v>
      </c>
      <c r="I215" s="195" t="s">
        <v>149</v>
      </c>
      <c r="J215" s="151">
        <v>1150000</v>
      </c>
      <c r="K215" s="148"/>
      <c r="L215" s="149" t="s">
        <v>671</v>
      </c>
      <c r="M215" s="149"/>
      <c r="N215" s="52">
        <v>8.7100000000000009</v>
      </c>
      <c r="O215" s="52">
        <v>18</v>
      </c>
      <c r="P215" s="52">
        <v>18</v>
      </c>
      <c r="Q215" s="52">
        <v>18</v>
      </c>
    </row>
    <row r="216" spans="1:17" s="2" customFormat="1" ht="18" customHeight="1" x14ac:dyDescent="0.25">
      <c r="A216" s="53">
        <v>6</v>
      </c>
      <c r="B216" s="126" t="s">
        <v>678</v>
      </c>
      <c r="C216" s="54" t="s">
        <v>286</v>
      </c>
      <c r="D216" s="55" t="s">
        <v>8</v>
      </c>
      <c r="E216" s="52" t="s">
        <v>679</v>
      </c>
      <c r="F216" s="144">
        <v>3.75</v>
      </c>
      <c r="G216" s="145">
        <v>94</v>
      </c>
      <c r="H216" s="146" t="s">
        <v>149</v>
      </c>
      <c r="I216" s="146" t="s">
        <v>149</v>
      </c>
      <c r="J216" s="151">
        <v>1150000</v>
      </c>
      <c r="K216" s="148"/>
      <c r="L216" s="149" t="s">
        <v>671</v>
      </c>
      <c r="M216" s="149"/>
      <c r="N216" s="52">
        <v>8.69</v>
      </c>
      <c r="O216" s="52">
        <v>17</v>
      </c>
      <c r="P216" s="52">
        <v>16</v>
      </c>
      <c r="Q216" s="52">
        <v>16</v>
      </c>
    </row>
    <row r="217" spans="1:17" s="2" customFormat="1" ht="18" customHeight="1" x14ac:dyDescent="0.25">
      <c r="A217" s="53">
        <v>7</v>
      </c>
      <c r="B217" s="126" t="s">
        <v>680</v>
      </c>
      <c r="C217" s="54" t="s">
        <v>681</v>
      </c>
      <c r="D217" s="55" t="s">
        <v>365</v>
      </c>
      <c r="E217" s="52" t="s">
        <v>682</v>
      </c>
      <c r="F217" s="144">
        <v>3.75</v>
      </c>
      <c r="G217" s="145">
        <v>93</v>
      </c>
      <c r="H217" s="146" t="s">
        <v>149</v>
      </c>
      <c r="I217" s="195" t="s">
        <v>149</v>
      </c>
      <c r="J217" s="151">
        <v>1150000</v>
      </c>
      <c r="K217" s="148"/>
      <c r="L217" s="149" t="s">
        <v>671</v>
      </c>
      <c r="M217" s="149"/>
      <c r="N217" s="52">
        <v>8.49</v>
      </c>
      <c r="O217" s="52">
        <v>16</v>
      </c>
      <c r="P217" s="52">
        <v>16</v>
      </c>
      <c r="Q217" s="52">
        <v>16</v>
      </c>
    </row>
    <row r="218" spans="1:17" s="2" customFormat="1" ht="18" customHeight="1" x14ac:dyDescent="0.25">
      <c r="A218" s="53">
        <v>8</v>
      </c>
      <c r="B218" s="126" t="s">
        <v>683</v>
      </c>
      <c r="C218" s="54" t="s">
        <v>288</v>
      </c>
      <c r="D218" s="55" t="s">
        <v>55</v>
      </c>
      <c r="E218" s="52" t="s">
        <v>684</v>
      </c>
      <c r="F218" s="144">
        <v>3.67</v>
      </c>
      <c r="G218" s="145">
        <v>94</v>
      </c>
      <c r="H218" s="146" t="s">
        <v>149</v>
      </c>
      <c r="I218" s="146" t="s">
        <v>149</v>
      </c>
      <c r="J218" s="151">
        <v>1150000</v>
      </c>
      <c r="K218" s="148"/>
      <c r="L218" s="149" t="s">
        <v>671</v>
      </c>
      <c r="M218" s="149"/>
      <c r="N218" s="52">
        <v>8.57</v>
      </c>
      <c r="O218" s="52">
        <v>19</v>
      </c>
      <c r="P218" s="52">
        <v>18</v>
      </c>
      <c r="Q218" s="52">
        <v>18</v>
      </c>
    </row>
    <row r="219" spans="1:17" s="2" customFormat="1" ht="18" customHeight="1" x14ac:dyDescent="0.25">
      <c r="A219" s="53">
        <v>9</v>
      </c>
      <c r="B219" s="126" t="s">
        <v>685</v>
      </c>
      <c r="C219" s="54" t="s">
        <v>686</v>
      </c>
      <c r="D219" s="55" t="s">
        <v>25</v>
      </c>
      <c r="E219" s="52" t="s">
        <v>687</v>
      </c>
      <c r="F219" s="144">
        <v>3.67</v>
      </c>
      <c r="G219" s="145">
        <v>93</v>
      </c>
      <c r="H219" s="146" t="s">
        <v>149</v>
      </c>
      <c r="I219" s="195" t="s">
        <v>149</v>
      </c>
      <c r="J219" s="151">
        <v>1150000</v>
      </c>
      <c r="K219" s="148"/>
      <c r="L219" s="149" t="s">
        <v>671</v>
      </c>
      <c r="M219" s="149"/>
      <c r="N219" s="52">
        <v>8.49</v>
      </c>
      <c r="O219" s="52">
        <v>18</v>
      </c>
      <c r="P219" s="52">
        <v>18</v>
      </c>
      <c r="Q219" s="52">
        <v>18</v>
      </c>
    </row>
    <row r="220" spans="1:17" s="2" customFormat="1" ht="18" customHeight="1" x14ac:dyDescent="0.25">
      <c r="A220" s="53">
        <v>10</v>
      </c>
      <c r="B220" s="126" t="s">
        <v>688</v>
      </c>
      <c r="C220" s="54" t="s">
        <v>689</v>
      </c>
      <c r="D220" s="55" t="s">
        <v>11</v>
      </c>
      <c r="E220" s="52" t="s">
        <v>690</v>
      </c>
      <c r="F220" s="144">
        <v>3.67</v>
      </c>
      <c r="G220" s="145">
        <v>96</v>
      </c>
      <c r="H220" s="146" t="s">
        <v>149</v>
      </c>
      <c r="I220" s="146" t="s">
        <v>149</v>
      </c>
      <c r="J220" s="151">
        <v>1150000</v>
      </c>
      <c r="K220" s="148"/>
      <c r="L220" s="149" t="s">
        <v>671</v>
      </c>
      <c r="M220" s="149"/>
      <c r="N220" s="52">
        <v>8.69</v>
      </c>
      <c r="O220" s="52">
        <v>18</v>
      </c>
      <c r="P220" s="52">
        <v>18</v>
      </c>
      <c r="Q220" s="52">
        <v>18</v>
      </c>
    </row>
    <row r="221" spans="1:17" s="2" customFormat="1" ht="18" customHeight="1" x14ac:dyDescent="0.25">
      <c r="A221" s="53">
        <v>11</v>
      </c>
      <c r="B221" s="126" t="s">
        <v>691</v>
      </c>
      <c r="C221" s="54" t="s">
        <v>692</v>
      </c>
      <c r="D221" s="55" t="s">
        <v>693</v>
      </c>
      <c r="E221" s="52" t="s">
        <v>282</v>
      </c>
      <c r="F221" s="144">
        <v>3.67</v>
      </c>
      <c r="G221" s="145">
        <v>92</v>
      </c>
      <c r="H221" s="146" t="s">
        <v>149</v>
      </c>
      <c r="I221" s="195" t="s">
        <v>149</v>
      </c>
      <c r="J221" s="151">
        <v>1150000</v>
      </c>
      <c r="K221" s="148"/>
      <c r="L221" s="149" t="s">
        <v>671</v>
      </c>
      <c r="M221" s="149"/>
      <c r="N221" s="52">
        <v>8.61</v>
      </c>
      <c r="O221" s="52">
        <v>18</v>
      </c>
      <c r="P221" s="52">
        <v>18</v>
      </c>
      <c r="Q221" s="52">
        <v>18</v>
      </c>
    </row>
    <row r="222" spans="1:17" s="2" customFormat="1" ht="18" customHeight="1" x14ac:dyDescent="0.25">
      <c r="A222" s="53">
        <v>12</v>
      </c>
      <c r="B222" s="126" t="s">
        <v>694</v>
      </c>
      <c r="C222" s="54" t="s">
        <v>695</v>
      </c>
      <c r="D222" s="55" t="s">
        <v>24</v>
      </c>
      <c r="E222" s="52" t="s">
        <v>273</v>
      </c>
      <c r="F222" s="144">
        <v>3.63</v>
      </c>
      <c r="G222" s="145">
        <v>93</v>
      </c>
      <c r="H222" s="146" t="s">
        <v>149</v>
      </c>
      <c r="I222" s="146" t="s">
        <v>149</v>
      </c>
      <c r="J222" s="151">
        <v>1150000</v>
      </c>
      <c r="K222" s="148"/>
      <c r="L222" s="149" t="s">
        <v>671</v>
      </c>
      <c r="M222" s="149"/>
      <c r="N222" s="52">
        <v>8.5</v>
      </c>
      <c r="O222" s="52">
        <v>17</v>
      </c>
      <c r="P222" s="52">
        <v>16</v>
      </c>
      <c r="Q222" s="52">
        <v>16</v>
      </c>
    </row>
    <row r="223" spans="1:17" s="2" customFormat="1" ht="18" customHeight="1" x14ac:dyDescent="0.25">
      <c r="A223" s="53">
        <v>13</v>
      </c>
      <c r="B223" s="126" t="s">
        <v>696</v>
      </c>
      <c r="C223" s="54" t="s">
        <v>191</v>
      </c>
      <c r="D223" s="55" t="s">
        <v>697</v>
      </c>
      <c r="E223" s="52" t="s">
        <v>698</v>
      </c>
      <c r="F223" s="144">
        <v>3.63</v>
      </c>
      <c r="G223" s="145">
        <v>93</v>
      </c>
      <c r="H223" s="146" t="s">
        <v>149</v>
      </c>
      <c r="I223" s="195" t="s">
        <v>149</v>
      </c>
      <c r="J223" s="151">
        <v>1150000</v>
      </c>
      <c r="K223" s="148"/>
      <c r="L223" s="149" t="s">
        <v>671</v>
      </c>
      <c r="M223" s="149"/>
      <c r="N223" s="52">
        <v>8.43</v>
      </c>
      <c r="O223" s="52">
        <v>16</v>
      </c>
      <c r="P223" s="52">
        <v>16</v>
      </c>
      <c r="Q223" s="52">
        <v>16</v>
      </c>
    </row>
    <row r="224" spans="1:17" s="2" customFormat="1" ht="18" customHeight="1" x14ac:dyDescent="0.25">
      <c r="A224" s="53">
        <v>14</v>
      </c>
      <c r="B224" s="126" t="s">
        <v>699</v>
      </c>
      <c r="C224" s="54" t="s">
        <v>700</v>
      </c>
      <c r="D224" s="55" t="s">
        <v>701</v>
      </c>
      <c r="E224" s="52" t="s">
        <v>702</v>
      </c>
      <c r="F224" s="144">
        <v>3.63</v>
      </c>
      <c r="G224" s="145">
        <v>93</v>
      </c>
      <c r="H224" s="146" t="s">
        <v>149</v>
      </c>
      <c r="I224" s="146" t="s">
        <v>149</v>
      </c>
      <c r="J224" s="151">
        <v>1150000</v>
      </c>
      <c r="K224" s="148"/>
      <c r="L224" s="149" t="s">
        <v>671</v>
      </c>
      <c r="M224" s="149"/>
      <c r="N224" s="52">
        <v>8.51</v>
      </c>
      <c r="O224" s="52">
        <v>16</v>
      </c>
      <c r="P224" s="52">
        <v>16</v>
      </c>
      <c r="Q224" s="52">
        <v>16</v>
      </c>
    </row>
    <row r="225" spans="1:18" ht="18" customHeight="1" x14ac:dyDescent="0.25">
      <c r="A225" s="53">
        <v>15</v>
      </c>
      <c r="B225" s="126" t="s">
        <v>703</v>
      </c>
      <c r="C225" s="54" t="s">
        <v>704</v>
      </c>
      <c r="D225" s="55" t="s">
        <v>52</v>
      </c>
      <c r="E225" s="52" t="s">
        <v>284</v>
      </c>
      <c r="F225" s="144">
        <v>3.63</v>
      </c>
      <c r="G225" s="145">
        <v>93</v>
      </c>
      <c r="H225" s="146" t="s">
        <v>149</v>
      </c>
      <c r="I225" s="195" t="s">
        <v>149</v>
      </c>
      <c r="J225" s="151">
        <v>1150000</v>
      </c>
      <c r="K225" s="148"/>
      <c r="L225" s="149" t="s">
        <v>671</v>
      </c>
      <c r="M225" s="149"/>
      <c r="N225" s="52">
        <v>8.83</v>
      </c>
      <c r="O225" s="52">
        <v>16</v>
      </c>
      <c r="P225" s="52">
        <v>16</v>
      </c>
      <c r="Q225" s="52">
        <v>16</v>
      </c>
      <c r="R225" s="2"/>
    </row>
    <row r="226" spans="1:18" ht="18" customHeight="1" x14ac:dyDescent="0.25">
      <c r="A226" s="53">
        <v>16</v>
      </c>
      <c r="B226" s="126" t="s">
        <v>705</v>
      </c>
      <c r="C226" s="54" t="s">
        <v>648</v>
      </c>
      <c r="D226" s="55" t="s">
        <v>706</v>
      </c>
      <c r="E226" s="52" t="s">
        <v>707</v>
      </c>
      <c r="F226" s="144">
        <v>3.63</v>
      </c>
      <c r="G226" s="145">
        <v>93</v>
      </c>
      <c r="H226" s="146" t="s">
        <v>149</v>
      </c>
      <c r="I226" s="146" t="s">
        <v>149</v>
      </c>
      <c r="J226" s="151">
        <v>1150000</v>
      </c>
      <c r="K226" s="148"/>
      <c r="L226" s="149" t="s">
        <v>671</v>
      </c>
      <c r="M226" s="149"/>
      <c r="N226" s="52">
        <v>8.4</v>
      </c>
      <c r="O226" s="52">
        <v>16</v>
      </c>
      <c r="P226" s="52">
        <v>16</v>
      </c>
      <c r="Q226" s="52">
        <v>16</v>
      </c>
      <c r="R226" s="2"/>
    </row>
    <row r="227" spans="1:18" ht="18" customHeight="1" x14ac:dyDescent="0.25">
      <c r="A227" s="53">
        <v>17</v>
      </c>
      <c r="B227" s="126" t="s">
        <v>708</v>
      </c>
      <c r="C227" s="54" t="s">
        <v>709</v>
      </c>
      <c r="D227" s="55" t="s">
        <v>55</v>
      </c>
      <c r="E227" s="52" t="s">
        <v>710</v>
      </c>
      <c r="F227" s="144">
        <v>3.63</v>
      </c>
      <c r="G227" s="145">
        <v>97</v>
      </c>
      <c r="H227" s="146" t="s">
        <v>149</v>
      </c>
      <c r="I227" s="195" t="s">
        <v>149</v>
      </c>
      <c r="J227" s="151">
        <v>1150000</v>
      </c>
      <c r="K227" s="148"/>
      <c r="L227" s="149" t="s">
        <v>671</v>
      </c>
      <c r="M227" s="149"/>
      <c r="N227" s="52">
        <v>8.5299999999999994</v>
      </c>
      <c r="O227" s="52">
        <v>16</v>
      </c>
      <c r="P227" s="52">
        <v>16</v>
      </c>
      <c r="Q227" s="52">
        <v>16</v>
      </c>
      <c r="R227" s="2"/>
    </row>
    <row r="228" spans="1:18" ht="18" customHeight="1" x14ac:dyDescent="0.25">
      <c r="A228" s="53">
        <v>18</v>
      </c>
      <c r="B228" s="126" t="s">
        <v>711</v>
      </c>
      <c r="C228" s="54" t="s">
        <v>712</v>
      </c>
      <c r="D228" s="55" t="s">
        <v>8</v>
      </c>
      <c r="E228" s="52" t="s">
        <v>713</v>
      </c>
      <c r="F228" s="144">
        <v>3.56</v>
      </c>
      <c r="G228" s="145">
        <v>89</v>
      </c>
      <c r="H228" s="146" t="s">
        <v>152</v>
      </c>
      <c r="I228" s="196" t="s">
        <v>123</v>
      </c>
      <c r="J228" s="151">
        <v>1050000</v>
      </c>
      <c r="K228" s="148"/>
      <c r="L228" s="149" t="s">
        <v>671</v>
      </c>
      <c r="M228" s="149"/>
      <c r="N228" s="52">
        <v>8.39</v>
      </c>
      <c r="O228" s="52">
        <v>19</v>
      </c>
      <c r="P228" s="52">
        <v>18</v>
      </c>
      <c r="Q228" s="52">
        <v>18</v>
      </c>
      <c r="R228" s="2"/>
    </row>
    <row r="229" spans="1:18" ht="18" customHeight="1" x14ac:dyDescent="0.25">
      <c r="A229" s="53">
        <v>19</v>
      </c>
      <c r="B229" s="126" t="s">
        <v>714</v>
      </c>
      <c r="C229" s="54" t="s">
        <v>715</v>
      </c>
      <c r="D229" s="55" t="s">
        <v>15</v>
      </c>
      <c r="E229" s="52" t="s">
        <v>373</v>
      </c>
      <c r="F229" s="144">
        <v>3.56</v>
      </c>
      <c r="G229" s="145">
        <v>89</v>
      </c>
      <c r="H229" s="146" t="s">
        <v>152</v>
      </c>
      <c r="I229" s="197" t="s">
        <v>123</v>
      </c>
      <c r="J229" s="151">
        <v>1050000</v>
      </c>
      <c r="K229" s="148"/>
      <c r="L229" s="149" t="s">
        <v>671</v>
      </c>
      <c r="M229" s="149"/>
      <c r="N229" s="52">
        <v>8.2200000000000006</v>
      </c>
      <c r="O229" s="52">
        <v>18</v>
      </c>
      <c r="P229" s="52">
        <v>18</v>
      </c>
      <c r="Q229" s="52">
        <v>18</v>
      </c>
      <c r="R229" s="2"/>
    </row>
    <row r="230" spans="1:18" ht="18" customHeight="1" x14ac:dyDescent="0.25">
      <c r="A230" s="53">
        <v>20</v>
      </c>
      <c r="B230" s="126" t="s">
        <v>716</v>
      </c>
      <c r="C230" s="54" t="s">
        <v>717</v>
      </c>
      <c r="D230" s="55" t="s">
        <v>167</v>
      </c>
      <c r="E230" s="52" t="s">
        <v>718</v>
      </c>
      <c r="F230" s="144">
        <v>3.56</v>
      </c>
      <c r="G230" s="145">
        <v>95</v>
      </c>
      <c r="H230" s="146" t="s">
        <v>121</v>
      </c>
      <c r="I230" s="196" t="s">
        <v>123</v>
      </c>
      <c r="J230" s="151">
        <v>1050000</v>
      </c>
      <c r="K230" s="148"/>
      <c r="L230" s="149" t="s">
        <v>671</v>
      </c>
      <c r="M230" s="149"/>
      <c r="N230" s="52">
        <v>8.39</v>
      </c>
      <c r="O230" s="52">
        <v>18</v>
      </c>
      <c r="P230" s="52">
        <v>18</v>
      </c>
      <c r="Q230" s="52">
        <v>18</v>
      </c>
      <c r="R230" s="2"/>
    </row>
    <row r="231" spans="1:18" ht="18" customHeight="1" x14ac:dyDescent="0.25">
      <c r="A231" s="53">
        <v>21</v>
      </c>
      <c r="B231" s="126" t="s">
        <v>719</v>
      </c>
      <c r="C231" s="54" t="s">
        <v>720</v>
      </c>
      <c r="D231" s="55" t="s">
        <v>42</v>
      </c>
      <c r="E231" s="52" t="s">
        <v>721</v>
      </c>
      <c r="F231" s="144">
        <v>3.56</v>
      </c>
      <c r="G231" s="145">
        <v>89</v>
      </c>
      <c r="H231" s="146" t="s">
        <v>152</v>
      </c>
      <c r="I231" s="197" t="s">
        <v>123</v>
      </c>
      <c r="J231" s="151">
        <v>1050000</v>
      </c>
      <c r="K231" s="148"/>
      <c r="L231" s="149" t="s">
        <v>671</v>
      </c>
      <c r="M231" s="149"/>
      <c r="N231" s="52">
        <v>8.64</v>
      </c>
      <c r="O231" s="52">
        <v>18</v>
      </c>
      <c r="P231" s="52">
        <v>18</v>
      </c>
      <c r="Q231" s="52">
        <v>18</v>
      </c>
      <c r="R231" s="2"/>
    </row>
    <row r="232" spans="1:18" ht="18" customHeight="1" x14ac:dyDescent="0.25">
      <c r="A232" s="53">
        <v>22</v>
      </c>
      <c r="B232" s="126" t="s">
        <v>722</v>
      </c>
      <c r="C232" s="54" t="s">
        <v>723</v>
      </c>
      <c r="D232" s="55" t="s">
        <v>606</v>
      </c>
      <c r="E232" s="52" t="s">
        <v>724</v>
      </c>
      <c r="F232" s="144">
        <v>3.56</v>
      </c>
      <c r="G232" s="145">
        <v>89</v>
      </c>
      <c r="H232" s="146" t="s">
        <v>152</v>
      </c>
      <c r="I232" s="196" t="s">
        <v>123</v>
      </c>
      <c r="J232" s="151">
        <v>1050000</v>
      </c>
      <c r="K232" s="148"/>
      <c r="L232" s="149" t="s">
        <v>671</v>
      </c>
      <c r="M232" s="149"/>
      <c r="N232" s="52">
        <v>8.66</v>
      </c>
      <c r="O232" s="52">
        <v>18</v>
      </c>
      <c r="P232" s="52">
        <v>18</v>
      </c>
      <c r="Q232" s="52">
        <v>18</v>
      </c>
      <c r="R232" s="2"/>
    </row>
    <row r="233" spans="1:18" ht="18" customHeight="1" x14ac:dyDescent="0.25">
      <c r="A233" s="53">
        <v>23</v>
      </c>
      <c r="B233" s="126" t="s">
        <v>313</v>
      </c>
      <c r="C233" s="54" t="s">
        <v>314</v>
      </c>
      <c r="D233" s="55" t="s">
        <v>53</v>
      </c>
      <c r="E233" s="52" t="s">
        <v>252</v>
      </c>
      <c r="F233" s="144">
        <v>3.5</v>
      </c>
      <c r="G233" s="145">
        <v>89</v>
      </c>
      <c r="H233" s="146" t="s">
        <v>152</v>
      </c>
      <c r="I233" s="197" t="s">
        <v>123</v>
      </c>
      <c r="J233" s="151">
        <v>1050000</v>
      </c>
      <c r="K233" s="148"/>
      <c r="L233" s="149" t="s">
        <v>671</v>
      </c>
      <c r="M233" s="149"/>
      <c r="N233" s="52">
        <v>8.48</v>
      </c>
      <c r="O233" s="52">
        <v>17</v>
      </c>
      <c r="P233" s="52">
        <v>16</v>
      </c>
      <c r="Q233" s="52">
        <v>16</v>
      </c>
      <c r="R233" s="2"/>
    </row>
    <row r="234" spans="1:18" ht="18" customHeight="1" x14ac:dyDescent="0.25">
      <c r="A234" s="53">
        <v>24</v>
      </c>
      <c r="B234" s="126" t="s">
        <v>725</v>
      </c>
      <c r="C234" s="54" t="s">
        <v>726</v>
      </c>
      <c r="D234" s="55" t="s">
        <v>57</v>
      </c>
      <c r="E234" s="52" t="s">
        <v>727</v>
      </c>
      <c r="F234" s="144">
        <v>3.5</v>
      </c>
      <c r="G234" s="145">
        <v>97</v>
      </c>
      <c r="H234" s="146" t="s">
        <v>121</v>
      </c>
      <c r="I234" s="196" t="s">
        <v>123</v>
      </c>
      <c r="J234" s="151">
        <v>1050000</v>
      </c>
      <c r="K234" s="148"/>
      <c r="L234" s="149" t="s">
        <v>671</v>
      </c>
      <c r="M234" s="149"/>
      <c r="N234" s="52">
        <v>8.34</v>
      </c>
      <c r="O234" s="52">
        <v>16</v>
      </c>
      <c r="P234" s="52">
        <v>16</v>
      </c>
      <c r="Q234" s="52">
        <v>16</v>
      </c>
      <c r="R234" s="2"/>
    </row>
    <row r="235" spans="1:18" s="23" customFormat="1" ht="18" customHeight="1" x14ac:dyDescent="0.2">
      <c r="A235" s="364" t="s">
        <v>118</v>
      </c>
      <c r="B235" s="364" t="s">
        <v>127</v>
      </c>
      <c r="C235" s="395" t="s">
        <v>128</v>
      </c>
      <c r="D235" s="396"/>
      <c r="E235" s="364" t="s">
        <v>129</v>
      </c>
      <c r="F235" s="21" t="s">
        <v>130</v>
      </c>
      <c r="G235" s="21" t="s">
        <v>182</v>
      </c>
      <c r="H235" s="21" t="s">
        <v>131</v>
      </c>
      <c r="I235" s="21" t="s">
        <v>132</v>
      </c>
      <c r="J235" s="22" t="s">
        <v>133</v>
      </c>
      <c r="K235" s="364" t="s">
        <v>134</v>
      </c>
    </row>
    <row r="236" spans="1:18" s="23" customFormat="1" ht="18" customHeight="1" x14ac:dyDescent="0.2">
      <c r="A236" s="365"/>
      <c r="B236" s="365"/>
      <c r="C236" s="368"/>
      <c r="D236" s="369"/>
      <c r="E236" s="365"/>
      <c r="F236" s="24" t="s">
        <v>135</v>
      </c>
      <c r="G236" s="24" t="s">
        <v>169</v>
      </c>
      <c r="H236" s="24" t="s">
        <v>136</v>
      </c>
      <c r="I236" s="24" t="s">
        <v>137</v>
      </c>
      <c r="J236" s="25" t="s">
        <v>138</v>
      </c>
      <c r="K236" s="365"/>
    </row>
    <row r="237" spans="1:18" ht="18" customHeight="1" x14ac:dyDescent="0.25">
      <c r="A237" s="53">
        <v>25</v>
      </c>
      <c r="B237" s="126" t="s">
        <v>728</v>
      </c>
      <c r="C237" s="54" t="s">
        <v>729</v>
      </c>
      <c r="D237" s="55" t="s">
        <v>5</v>
      </c>
      <c r="E237" s="52" t="s">
        <v>730</v>
      </c>
      <c r="F237" s="144">
        <v>3.5</v>
      </c>
      <c r="G237" s="145">
        <v>96</v>
      </c>
      <c r="H237" s="146" t="s">
        <v>121</v>
      </c>
      <c r="I237" s="197" t="s">
        <v>123</v>
      </c>
      <c r="J237" s="151">
        <v>1050000</v>
      </c>
      <c r="K237" s="148"/>
      <c r="L237" s="149" t="s">
        <v>671</v>
      </c>
      <c r="M237" s="149"/>
      <c r="N237" s="52">
        <v>8.31</v>
      </c>
      <c r="O237" s="52">
        <v>16</v>
      </c>
      <c r="P237" s="52">
        <v>16</v>
      </c>
      <c r="Q237" s="52">
        <v>16</v>
      </c>
      <c r="R237" s="2"/>
    </row>
    <row r="238" spans="1:18" ht="18" customHeight="1" x14ac:dyDescent="0.25">
      <c r="A238" s="53">
        <v>26</v>
      </c>
      <c r="B238" s="126" t="s">
        <v>731</v>
      </c>
      <c r="C238" s="54" t="s">
        <v>732</v>
      </c>
      <c r="D238" s="55" t="s">
        <v>13</v>
      </c>
      <c r="E238" s="52" t="s">
        <v>733</v>
      </c>
      <c r="F238" s="144">
        <v>3.44</v>
      </c>
      <c r="G238" s="145">
        <v>88</v>
      </c>
      <c r="H238" s="146" t="s">
        <v>152</v>
      </c>
      <c r="I238" s="196" t="s">
        <v>123</v>
      </c>
      <c r="J238" s="151">
        <v>1050000</v>
      </c>
      <c r="K238" s="148"/>
      <c r="L238" s="149" t="s">
        <v>671</v>
      </c>
      <c r="M238" s="149"/>
      <c r="N238" s="52">
        <v>8.5399999999999991</v>
      </c>
      <c r="O238" s="52">
        <v>19</v>
      </c>
      <c r="P238" s="52">
        <v>18</v>
      </c>
      <c r="Q238" s="52">
        <v>18</v>
      </c>
      <c r="R238" s="2"/>
    </row>
    <row r="239" spans="1:18" ht="18" customHeight="1" x14ac:dyDescent="0.25">
      <c r="A239" s="53">
        <v>27</v>
      </c>
      <c r="B239" s="126" t="s">
        <v>734</v>
      </c>
      <c r="C239" s="54" t="s">
        <v>161</v>
      </c>
      <c r="D239" s="55" t="s">
        <v>0</v>
      </c>
      <c r="E239" s="52" t="s">
        <v>735</v>
      </c>
      <c r="F239" s="144">
        <v>3.44</v>
      </c>
      <c r="G239" s="145">
        <v>95</v>
      </c>
      <c r="H239" s="146" t="s">
        <v>121</v>
      </c>
      <c r="I239" s="197" t="s">
        <v>123</v>
      </c>
      <c r="J239" s="151">
        <v>1050000</v>
      </c>
      <c r="K239" s="148"/>
      <c r="L239" s="149" t="s">
        <v>671</v>
      </c>
      <c r="M239" s="149"/>
      <c r="N239" s="52">
        <v>8.3699999999999992</v>
      </c>
      <c r="O239" s="52">
        <v>18</v>
      </c>
      <c r="P239" s="52">
        <v>18</v>
      </c>
      <c r="Q239" s="52">
        <v>18</v>
      </c>
      <c r="R239" s="2"/>
    </row>
    <row r="240" spans="1:18" ht="18" customHeight="1" x14ac:dyDescent="0.25">
      <c r="A240" s="53">
        <v>28</v>
      </c>
      <c r="B240" s="126" t="s">
        <v>736</v>
      </c>
      <c r="C240" s="54" t="s">
        <v>737</v>
      </c>
      <c r="D240" s="55" t="s">
        <v>8</v>
      </c>
      <c r="E240" s="52" t="s">
        <v>50</v>
      </c>
      <c r="F240" s="144">
        <v>3.44</v>
      </c>
      <c r="G240" s="145">
        <v>89</v>
      </c>
      <c r="H240" s="146" t="s">
        <v>152</v>
      </c>
      <c r="I240" s="196" t="s">
        <v>123</v>
      </c>
      <c r="J240" s="151">
        <v>1050000</v>
      </c>
      <c r="K240" s="148"/>
      <c r="L240" s="149" t="s">
        <v>671</v>
      </c>
      <c r="M240" s="149"/>
      <c r="N240" s="52">
        <v>8.17</v>
      </c>
      <c r="O240" s="52">
        <v>18</v>
      </c>
      <c r="P240" s="52">
        <v>18</v>
      </c>
      <c r="Q240" s="52">
        <v>18</v>
      </c>
      <c r="R240" s="2"/>
    </row>
    <row r="241" spans="1:18" ht="18" customHeight="1" x14ac:dyDescent="0.25">
      <c r="A241" s="53">
        <v>29</v>
      </c>
      <c r="B241" s="126" t="s">
        <v>738</v>
      </c>
      <c r="C241" s="54" t="s">
        <v>739</v>
      </c>
      <c r="D241" s="55" t="s">
        <v>3</v>
      </c>
      <c r="E241" s="52" t="s">
        <v>162</v>
      </c>
      <c r="F241" s="144">
        <v>3.44</v>
      </c>
      <c r="G241" s="145">
        <v>89</v>
      </c>
      <c r="H241" s="146" t="s">
        <v>152</v>
      </c>
      <c r="I241" s="197" t="s">
        <v>123</v>
      </c>
      <c r="J241" s="151">
        <v>1050000</v>
      </c>
      <c r="K241" s="148"/>
      <c r="L241" s="149" t="s">
        <v>671</v>
      </c>
      <c r="M241" s="149"/>
      <c r="N241" s="52">
        <v>8.3000000000000007</v>
      </c>
      <c r="O241" s="52">
        <v>18</v>
      </c>
      <c r="P241" s="52">
        <v>18</v>
      </c>
      <c r="Q241" s="52">
        <v>18</v>
      </c>
      <c r="R241" s="2"/>
    </row>
    <row r="242" spans="1:18" ht="18" customHeight="1" x14ac:dyDescent="0.25">
      <c r="A242" s="53">
        <v>30</v>
      </c>
      <c r="B242" s="126" t="s">
        <v>740</v>
      </c>
      <c r="C242" s="54" t="s">
        <v>741</v>
      </c>
      <c r="D242" s="55" t="s">
        <v>24</v>
      </c>
      <c r="E242" s="52" t="s">
        <v>742</v>
      </c>
      <c r="F242" s="144">
        <v>3.38</v>
      </c>
      <c r="G242" s="145">
        <v>88</v>
      </c>
      <c r="H242" s="146" t="s">
        <v>152</v>
      </c>
      <c r="I242" s="196" t="s">
        <v>123</v>
      </c>
      <c r="J242" s="151">
        <v>1050000</v>
      </c>
      <c r="K242" s="148"/>
      <c r="L242" s="149" t="s">
        <v>671</v>
      </c>
      <c r="M242" s="149"/>
      <c r="N242" s="52">
        <v>8.2899999999999991</v>
      </c>
      <c r="O242" s="52">
        <v>17</v>
      </c>
      <c r="P242" s="52">
        <v>16</v>
      </c>
      <c r="Q242" s="52">
        <v>16</v>
      </c>
      <c r="R242" s="2"/>
    </row>
    <row r="243" spans="1:18" ht="18" customHeight="1" x14ac:dyDescent="0.25">
      <c r="A243" s="200">
        <v>31</v>
      </c>
      <c r="B243" s="355" t="s">
        <v>743</v>
      </c>
      <c r="C243" s="201" t="s">
        <v>744</v>
      </c>
      <c r="D243" s="202" t="s">
        <v>8</v>
      </c>
      <c r="E243" s="203" t="s">
        <v>745</v>
      </c>
      <c r="F243" s="204">
        <v>3.38</v>
      </c>
      <c r="G243" s="205">
        <v>88</v>
      </c>
      <c r="H243" s="206" t="s">
        <v>152</v>
      </c>
      <c r="I243" s="207" t="s">
        <v>123</v>
      </c>
      <c r="J243" s="167">
        <v>1050000</v>
      </c>
      <c r="K243" s="168"/>
      <c r="L243" s="149" t="s">
        <v>671</v>
      </c>
      <c r="M243" s="149"/>
      <c r="N243" s="52">
        <v>8.15</v>
      </c>
      <c r="O243" s="52">
        <v>16</v>
      </c>
      <c r="P243" s="52">
        <v>16</v>
      </c>
      <c r="Q243" s="52">
        <v>16</v>
      </c>
      <c r="R243" s="2"/>
    </row>
    <row r="244" spans="1:18" ht="18" customHeight="1" x14ac:dyDescent="0.25">
      <c r="A244" s="357" t="s">
        <v>139</v>
      </c>
      <c r="B244" s="358"/>
      <c r="C244" s="358"/>
      <c r="D244" s="358"/>
      <c r="E244" s="358"/>
      <c r="F244" s="358"/>
      <c r="G244" s="358"/>
      <c r="H244" s="358"/>
      <c r="I244" s="359"/>
      <c r="J244" s="171">
        <f>SUM(J211:J243)</f>
        <v>34250000</v>
      </c>
      <c r="K244" s="193"/>
      <c r="L244" s="194"/>
      <c r="M244" s="149"/>
      <c r="N244" s="52"/>
      <c r="O244" s="52"/>
      <c r="P244" s="52"/>
      <c r="Q244" s="52"/>
      <c r="R244" s="2"/>
    </row>
    <row r="245" spans="1:18" ht="25.5" customHeight="1" x14ac:dyDescent="0.25">
      <c r="A245" s="360" t="s">
        <v>1040</v>
      </c>
      <c r="B245" s="360"/>
      <c r="C245" s="360"/>
      <c r="D245" s="360"/>
      <c r="E245" s="360"/>
      <c r="F245" s="360"/>
      <c r="G245" s="360"/>
      <c r="H245" s="360"/>
      <c r="I245" s="360"/>
      <c r="J245" s="394"/>
      <c r="K245" s="394"/>
      <c r="L245" s="6"/>
      <c r="M245" s="6"/>
      <c r="N245" s="6"/>
      <c r="O245" s="6"/>
      <c r="P245" s="6"/>
      <c r="Q245" s="2"/>
      <c r="R245" s="2"/>
    </row>
    <row r="246" spans="1:18" ht="18.75" customHeight="1" x14ac:dyDescent="0.25">
      <c r="A246" s="135"/>
      <c r="B246" s="49"/>
      <c r="C246" s="135"/>
      <c r="D246" s="135"/>
      <c r="E246" s="135"/>
      <c r="F246" s="135"/>
      <c r="G246" s="135"/>
      <c r="H246" s="135"/>
      <c r="I246" s="135"/>
      <c r="J246" s="135"/>
      <c r="K246" s="135"/>
      <c r="L246" s="6"/>
      <c r="M246" s="6"/>
      <c r="N246" s="6"/>
      <c r="O246" s="6"/>
      <c r="P246" s="6"/>
      <c r="Q246" s="2"/>
      <c r="R246" s="2"/>
    </row>
    <row r="247" spans="1:18" s="10" customFormat="1" x14ac:dyDescent="0.25">
      <c r="A247" s="361" t="s">
        <v>140</v>
      </c>
      <c r="B247" s="361"/>
      <c r="C247" s="361"/>
      <c r="D247" s="361" t="s">
        <v>171</v>
      </c>
      <c r="E247" s="361"/>
      <c r="F247" s="361"/>
      <c r="G247" s="361"/>
      <c r="H247" s="361"/>
      <c r="I247" s="361" t="s">
        <v>141</v>
      </c>
      <c r="J247" s="361"/>
      <c r="K247" s="361"/>
    </row>
    <row r="248" spans="1:18" s="10" customFormat="1" ht="18.75" x14ac:dyDescent="0.3">
      <c r="A248" s="29"/>
      <c r="B248" s="45"/>
      <c r="C248" s="29"/>
      <c r="D248" s="361" t="s">
        <v>172</v>
      </c>
      <c r="E248" s="361"/>
      <c r="F248" s="361"/>
      <c r="G248" s="361"/>
      <c r="H248" s="361"/>
      <c r="I248" s="363" t="s">
        <v>142</v>
      </c>
      <c r="J248" s="363"/>
      <c r="K248" s="363"/>
    </row>
    <row r="249" spans="1:18" s="10" customFormat="1" ht="40.5" customHeight="1" x14ac:dyDescent="0.25">
      <c r="B249" s="45"/>
      <c r="D249" s="10" t="s">
        <v>143</v>
      </c>
      <c r="M249" s="10">
        <v>1</v>
      </c>
    </row>
    <row r="250" spans="1:18" s="10" customFormat="1" x14ac:dyDescent="0.25">
      <c r="B250" s="45"/>
    </row>
    <row r="251" spans="1:18" s="10" customFormat="1" ht="17.25" customHeight="1" x14ac:dyDescent="0.25">
      <c r="A251" s="363" t="s">
        <v>144</v>
      </c>
      <c r="B251" s="363"/>
      <c r="C251" s="363"/>
      <c r="D251" s="363" t="s">
        <v>145</v>
      </c>
      <c r="E251" s="363"/>
      <c r="F251" s="363"/>
      <c r="G251" s="363"/>
      <c r="H251" s="363"/>
      <c r="I251" s="363" t="s">
        <v>146</v>
      </c>
      <c r="J251" s="363"/>
      <c r="K251" s="363"/>
    </row>
    <row r="267" spans="1:11" customFormat="1" ht="18" customHeight="1" x14ac:dyDescent="0.3">
      <c r="A267" s="383" t="s">
        <v>124</v>
      </c>
      <c r="B267" s="383"/>
      <c r="C267" s="383"/>
      <c r="D267" s="383"/>
      <c r="E267" s="125"/>
      <c r="F267" s="12"/>
      <c r="G267" s="12"/>
      <c r="J267" s="13"/>
    </row>
    <row r="268" spans="1:11" customFormat="1" ht="18" customHeight="1" x14ac:dyDescent="0.3">
      <c r="A268" s="363" t="s">
        <v>125</v>
      </c>
      <c r="B268" s="363"/>
      <c r="C268" s="363"/>
      <c r="D268" s="363"/>
      <c r="E268" s="124"/>
      <c r="F268" s="12"/>
      <c r="G268" s="12"/>
      <c r="J268" s="13"/>
    </row>
    <row r="269" spans="1:11" customFormat="1" ht="6" customHeight="1" x14ac:dyDescent="0.3">
      <c r="A269" s="124"/>
      <c r="B269" s="251"/>
      <c r="C269" s="124"/>
      <c r="D269" s="124"/>
      <c r="E269" s="124"/>
      <c r="F269" s="12"/>
      <c r="G269" s="12"/>
      <c r="J269" s="13"/>
    </row>
    <row r="270" spans="1:11" customFormat="1" ht="18.75" customHeight="1" x14ac:dyDescent="0.25">
      <c r="A270" s="363" t="s">
        <v>126</v>
      </c>
      <c r="B270" s="363"/>
      <c r="C270" s="363"/>
      <c r="D270" s="363"/>
      <c r="E270" s="363"/>
      <c r="F270" s="363"/>
      <c r="G270" s="363"/>
      <c r="H270" s="363"/>
      <c r="I270" s="363"/>
      <c r="J270" s="363"/>
      <c r="K270" s="363"/>
    </row>
    <row r="271" spans="1:11" customFormat="1" ht="18.75" customHeight="1" x14ac:dyDescent="0.25">
      <c r="A271" s="363" t="s">
        <v>1064</v>
      </c>
      <c r="B271" s="363"/>
      <c r="C271" s="363"/>
      <c r="D271" s="363"/>
      <c r="E271" s="363"/>
      <c r="F271" s="363"/>
      <c r="G271" s="363"/>
      <c r="H271" s="363"/>
      <c r="I271" s="363"/>
      <c r="J271" s="363"/>
      <c r="K271" s="363"/>
    </row>
    <row r="272" spans="1:11" s="33" customFormat="1" ht="18.75" customHeight="1" x14ac:dyDescent="0.25">
      <c r="A272" s="370" t="s">
        <v>421</v>
      </c>
      <c r="B272" s="370"/>
      <c r="C272" s="370"/>
      <c r="D272" s="370"/>
      <c r="E272" s="370"/>
      <c r="F272" s="370"/>
      <c r="G272" s="370"/>
      <c r="H272" s="370"/>
      <c r="I272" s="370"/>
      <c r="J272" s="370"/>
      <c r="K272" s="370"/>
    </row>
    <row r="273" spans="1:18" customFormat="1" ht="10.5" customHeight="1" x14ac:dyDescent="0.25">
      <c r="A273" s="15"/>
      <c r="B273" s="44"/>
      <c r="C273" s="17"/>
      <c r="D273" s="18"/>
      <c r="E273" s="15"/>
      <c r="F273" s="19"/>
      <c r="G273" s="19"/>
      <c r="H273" s="15"/>
      <c r="I273" s="17"/>
      <c r="J273" s="20"/>
    </row>
    <row r="274" spans="1:18" s="23" customFormat="1" ht="18" customHeight="1" x14ac:dyDescent="0.2">
      <c r="A274" s="364" t="s">
        <v>118</v>
      </c>
      <c r="B274" s="364" t="s">
        <v>127</v>
      </c>
      <c r="C274" s="395" t="s">
        <v>128</v>
      </c>
      <c r="D274" s="396"/>
      <c r="E274" s="364" t="s">
        <v>129</v>
      </c>
      <c r="F274" s="21" t="s">
        <v>130</v>
      </c>
      <c r="G274" s="21" t="s">
        <v>182</v>
      </c>
      <c r="H274" s="21" t="s">
        <v>131</v>
      </c>
      <c r="I274" s="21" t="s">
        <v>132</v>
      </c>
      <c r="J274" s="22" t="s">
        <v>133</v>
      </c>
      <c r="K274" s="364" t="s">
        <v>134</v>
      </c>
    </row>
    <row r="275" spans="1:18" s="23" customFormat="1" ht="18" customHeight="1" x14ac:dyDescent="0.2">
      <c r="A275" s="365"/>
      <c r="B275" s="365"/>
      <c r="C275" s="368"/>
      <c r="D275" s="369"/>
      <c r="E275" s="365"/>
      <c r="F275" s="24" t="s">
        <v>135</v>
      </c>
      <c r="G275" s="24" t="s">
        <v>169</v>
      </c>
      <c r="H275" s="24" t="s">
        <v>136</v>
      </c>
      <c r="I275" s="24" t="s">
        <v>137</v>
      </c>
      <c r="J275" s="25" t="s">
        <v>138</v>
      </c>
      <c r="K275" s="365"/>
    </row>
    <row r="276" spans="1:18" ht="18" customHeight="1" x14ac:dyDescent="0.25">
      <c r="A276" s="142">
        <v>1</v>
      </c>
      <c r="B276" s="126" t="s">
        <v>746</v>
      </c>
      <c r="C276" s="54" t="s">
        <v>704</v>
      </c>
      <c r="D276" s="55" t="s">
        <v>52</v>
      </c>
      <c r="E276" s="52" t="s">
        <v>747</v>
      </c>
      <c r="F276" s="144">
        <v>3.75</v>
      </c>
      <c r="G276" s="145">
        <v>91</v>
      </c>
      <c r="H276" s="146" t="s">
        <v>149</v>
      </c>
      <c r="I276" s="146" t="s">
        <v>149</v>
      </c>
      <c r="J276" s="151">
        <v>1150000</v>
      </c>
      <c r="K276" s="148"/>
      <c r="L276" s="149" t="s">
        <v>748</v>
      </c>
      <c r="M276" s="149"/>
      <c r="N276" s="52">
        <v>8.6300000000000008</v>
      </c>
      <c r="O276" s="52">
        <v>19</v>
      </c>
      <c r="P276" s="52">
        <v>16</v>
      </c>
      <c r="Q276" s="52">
        <v>16</v>
      </c>
      <c r="R276" s="2"/>
    </row>
    <row r="277" spans="1:18" ht="18" customHeight="1" x14ac:dyDescent="0.25">
      <c r="A277" s="169">
        <v>2</v>
      </c>
      <c r="B277" s="126" t="s">
        <v>749</v>
      </c>
      <c r="C277" s="54" t="s">
        <v>750</v>
      </c>
      <c r="D277" s="55" t="s">
        <v>6</v>
      </c>
      <c r="E277" s="52" t="s">
        <v>751</v>
      </c>
      <c r="F277" s="144">
        <v>3.75</v>
      </c>
      <c r="G277" s="145">
        <v>96</v>
      </c>
      <c r="H277" s="146" t="s">
        <v>149</v>
      </c>
      <c r="I277" s="195" t="s">
        <v>149</v>
      </c>
      <c r="J277" s="151">
        <v>1150000</v>
      </c>
      <c r="K277" s="148"/>
      <c r="L277" s="149" t="s">
        <v>748</v>
      </c>
      <c r="M277" s="149"/>
      <c r="N277" s="52">
        <v>8.4499999999999993</v>
      </c>
      <c r="O277" s="52">
        <v>17</v>
      </c>
      <c r="P277" s="52">
        <v>16</v>
      </c>
      <c r="Q277" s="52">
        <v>16</v>
      </c>
      <c r="R277" s="2"/>
    </row>
    <row r="278" spans="1:18" ht="18" customHeight="1" x14ac:dyDescent="0.25">
      <c r="A278" s="169">
        <v>3</v>
      </c>
      <c r="B278" s="126" t="s">
        <v>752</v>
      </c>
      <c r="C278" s="54" t="s">
        <v>753</v>
      </c>
      <c r="D278" s="55" t="s">
        <v>44</v>
      </c>
      <c r="E278" s="52" t="s">
        <v>754</v>
      </c>
      <c r="F278" s="144">
        <v>3.75</v>
      </c>
      <c r="G278" s="145">
        <v>98</v>
      </c>
      <c r="H278" s="146" t="s">
        <v>149</v>
      </c>
      <c r="I278" s="146" t="s">
        <v>149</v>
      </c>
      <c r="J278" s="151">
        <v>1150000</v>
      </c>
      <c r="K278" s="148"/>
      <c r="L278" s="149" t="s">
        <v>748</v>
      </c>
      <c r="M278" s="149"/>
      <c r="N278" s="52">
        <v>8.5399999999999991</v>
      </c>
      <c r="O278" s="52">
        <v>16</v>
      </c>
      <c r="P278" s="52">
        <v>16</v>
      </c>
      <c r="Q278" s="52">
        <v>16</v>
      </c>
      <c r="R278" s="2"/>
    </row>
    <row r="279" spans="1:18" ht="18" customHeight="1" x14ac:dyDescent="0.25">
      <c r="A279" s="169">
        <v>4</v>
      </c>
      <c r="B279" s="126" t="s">
        <v>755</v>
      </c>
      <c r="C279" s="54" t="s">
        <v>756</v>
      </c>
      <c r="D279" s="55" t="s">
        <v>24</v>
      </c>
      <c r="E279" s="52" t="s">
        <v>278</v>
      </c>
      <c r="F279" s="144">
        <v>3.63</v>
      </c>
      <c r="G279" s="145">
        <v>92</v>
      </c>
      <c r="H279" s="146" t="s">
        <v>149</v>
      </c>
      <c r="I279" s="195" t="s">
        <v>149</v>
      </c>
      <c r="J279" s="151">
        <v>1150000</v>
      </c>
      <c r="K279" s="148"/>
      <c r="L279" s="149" t="s">
        <v>748</v>
      </c>
      <c r="M279" s="149"/>
      <c r="N279" s="52">
        <v>8.51</v>
      </c>
      <c r="O279" s="52">
        <v>17</v>
      </c>
      <c r="P279" s="52">
        <v>16</v>
      </c>
      <c r="Q279" s="52">
        <v>16</v>
      </c>
      <c r="R279" s="2"/>
    </row>
    <row r="280" spans="1:18" ht="18" customHeight="1" x14ac:dyDescent="0.25">
      <c r="A280" s="169">
        <v>5</v>
      </c>
      <c r="B280" s="126" t="s">
        <v>757</v>
      </c>
      <c r="C280" s="54" t="s">
        <v>72</v>
      </c>
      <c r="D280" s="55" t="s">
        <v>0</v>
      </c>
      <c r="E280" s="52" t="s">
        <v>181</v>
      </c>
      <c r="F280" s="144">
        <v>3.63</v>
      </c>
      <c r="G280" s="145">
        <v>90</v>
      </c>
      <c r="H280" s="146" t="s">
        <v>149</v>
      </c>
      <c r="I280" s="146" t="s">
        <v>149</v>
      </c>
      <c r="J280" s="151">
        <v>1150000</v>
      </c>
      <c r="K280" s="148"/>
      <c r="L280" s="149" t="s">
        <v>748</v>
      </c>
      <c r="M280" s="149"/>
      <c r="N280" s="52">
        <v>8.51</v>
      </c>
      <c r="O280" s="52">
        <v>16</v>
      </c>
      <c r="P280" s="52">
        <v>16</v>
      </c>
      <c r="Q280" s="52">
        <v>16</v>
      </c>
      <c r="R280" s="2"/>
    </row>
    <row r="281" spans="1:18" ht="18" customHeight="1" x14ac:dyDescent="0.25">
      <c r="A281" s="169">
        <v>6</v>
      </c>
      <c r="B281" s="126" t="s">
        <v>758</v>
      </c>
      <c r="C281" s="54" t="s">
        <v>666</v>
      </c>
      <c r="D281" s="55" t="s">
        <v>0</v>
      </c>
      <c r="E281" s="52" t="s">
        <v>759</v>
      </c>
      <c r="F281" s="144">
        <v>3.63</v>
      </c>
      <c r="G281" s="145">
        <v>90</v>
      </c>
      <c r="H281" s="146" t="s">
        <v>149</v>
      </c>
      <c r="I281" s="195" t="s">
        <v>149</v>
      </c>
      <c r="J281" s="151">
        <v>1150000</v>
      </c>
      <c r="K281" s="148"/>
      <c r="L281" s="149" t="s">
        <v>748</v>
      </c>
      <c r="M281" s="149"/>
      <c r="N281" s="52">
        <v>8.48</v>
      </c>
      <c r="O281" s="52">
        <v>16</v>
      </c>
      <c r="P281" s="52">
        <v>16</v>
      </c>
      <c r="Q281" s="52">
        <v>16</v>
      </c>
      <c r="R281" s="2"/>
    </row>
    <row r="282" spans="1:18" ht="18" customHeight="1" x14ac:dyDescent="0.25">
      <c r="A282" s="169">
        <v>7</v>
      </c>
      <c r="B282" s="126" t="s">
        <v>760</v>
      </c>
      <c r="C282" s="54" t="s">
        <v>761</v>
      </c>
      <c r="D282" s="55" t="s">
        <v>8</v>
      </c>
      <c r="E282" s="52" t="s">
        <v>762</v>
      </c>
      <c r="F282" s="144">
        <v>3.63</v>
      </c>
      <c r="G282" s="145">
        <v>96</v>
      </c>
      <c r="H282" s="146" t="s">
        <v>149</v>
      </c>
      <c r="I282" s="146" t="s">
        <v>149</v>
      </c>
      <c r="J282" s="151">
        <v>1150000</v>
      </c>
      <c r="K282" s="148"/>
      <c r="L282" s="149" t="s">
        <v>748</v>
      </c>
      <c r="M282" s="149"/>
      <c r="N282" s="52">
        <v>8.44</v>
      </c>
      <c r="O282" s="52">
        <v>16</v>
      </c>
      <c r="P282" s="52">
        <v>16</v>
      </c>
      <c r="Q282" s="52">
        <v>16</v>
      </c>
      <c r="R282" s="2"/>
    </row>
    <row r="283" spans="1:18" ht="18" customHeight="1" x14ac:dyDescent="0.25">
      <c r="A283" s="169">
        <v>8</v>
      </c>
      <c r="B283" s="126" t="s">
        <v>763</v>
      </c>
      <c r="C283" s="54" t="s">
        <v>285</v>
      </c>
      <c r="D283" s="55" t="s">
        <v>38</v>
      </c>
      <c r="E283" s="52" t="s">
        <v>764</v>
      </c>
      <c r="F283" s="144">
        <v>3.5</v>
      </c>
      <c r="G283" s="145">
        <v>90</v>
      </c>
      <c r="H283" s="146" t="s">
        <v>121</v>
      </c>
      <c r="I283" s="197" t="s">
        <v>123</v>
      </c>
      <c r="J283" s="151">
        <v>1050000</v>
      </c>
      <c r="K283" s="148"/>
      <c r="L283" s="149" t="s">
        <v>748</v>
      </c>
      <c r="M283" s="149"/>
      <c r="N283" s="52">
        <v>8.36</v>
      </c>
      <c r="O283" s="52">
        <v>17</v>
      </c>
      <c r="P283" s="52">
        <v>16</v>
      </c>
      <c r="Q283" s="52">
        <v>16</v>
      </c>
      <c r="R283" s="2"/>
    </row>
    <row r="284" spans="1:18" ht="18" customHeight="1" x14ac:dyDescent="0.25">
      <c r="A284" s="169">
        <v>9</v>
      </c>
      <c r="B284" s="126" t="s">
        <v>765</v>
      </c>
      <c r="C284" s="54" t="s">
        <v>766</v>
      </c>
      <c r="D284" s="55" t="s">
        <v>63</v>
      </c>
      <c r="E284" s="52" t="s">
        <v>767</v>
      </c>
      <c r="F284" s="144">
        <v>3.5</v>
      </c>
      <c r="G284" s="145">
        <v>90</v>
      </c>
      <c r="H284" s="146" t="s">
        <v>121</v>
      </c>
      <c r="I284" s="196" t="s">
        <v>123</v>
      </c>
      <c r="J284" s="151">
        <v>1050000</v>
      </c>
      <c r="K284" s="148"/>
      <c r="L284" s="149" t="s">
        <v>748</v>
      </c>
      <c r="M284" s="149"/>
      <c r="N284" s="52">
        <v>8.25</v>
      </c>
      <c r="O284" s="52">
        <v>17</v>
      </c>
      <c r="P284" s="52">
        <v>16</v>
      </c>
      <c r="Q284" s="52">
        <v>16</v>
      </c>
      <c r="R284" s="2"/>
    </row>
    <row r="285" spans="1:18" ht="18" customHeight="1" x14ac:dyDescent="0.25">
      <c r="A285" s="169">
        <v>10</v>
      </c>
      <c r="B285" s="126" t="s">
        <v>768</v>
      </c>
      <c r="C285" s="54" t="s">
        <v>769</v>
      </c>
      <c r="D285" s="55" t="s">
        <v>4</v>
      </c>
      <c r="E285" s="52" t="s">
        <v>279</v>
      </c>
      <c r="F285" s="144">
        <v>3.5</v>
      </c>
      <c r="G285" s="145">
        <v>90</v>
      </c>
      <c r="H285" s="146" t="s">
        <v>121</v>
      </c>
      <c r="I285" s="197" t="s">
        <v>123</v>
      </c>
      <c r="J285" s="151">
        <v>1050000</v>
      </c>
      <c r="K285" s="148"/>
      <c r="L285" s="149" t="s">
        <v>748</v>
      </c>
      <c r="M285" s="149"/>
      <c r="N285" s="52">
        <v>8.35</v>
      </c>
      <c r="O285" s="52">
        <v>16</v>
      </c>
      <c r="P285" s="52">
        <v>16</v>
      </c>
      <c r="Q285" s="52">
        <v>16</v>
      </c>
      <c r="R285" s="2"/>
    </row>
    <row r="286" spans="1:18" ht="18" customHeight="1" x14ac:dyDescent="0.25">
      <c r="A286" s="169">
        <v>11</v>
      </c>
      <c r="B286" s="126" t="s">
        <v>770</v>
      </c>
      <c r="C286" s="54" t="s">
        <v>771</v>
      </c>
      <c r="D286" s="55" t="s">
        <v>39</v>
      </c>
      <c r="E286" s="52" t="s">
        <v>772</v>
      </c>
      <c r="F286" s="144">
        <v>3.5</v>
      </c>
      <c r="G286" s="145">
        <v>90</v>
      </c>
      <c r="H286" s="146" t="s">
        <v>121</v>
      </c>
      <c r="I286" s="196" t="s">
        <v>123</v>
      </c>
      <c r="J286" s="151">
        <v>1050000</v>
      </c>
      <c r="K286" s="148"/>
      <c r="L286" s="149" t="s">
        <v>748</v>
      </c>
      <c r="M286" s="149"/>
      <c r="N286" s="52">
        <v>8.34</v>
      </c>
      <c r="O286" s="52">
        <v>16</v>
      </c>
      <c r="P286" s="52">
        <v>16</v>
      </c>
      <c r="Q286" s="52">
        <v>16</v>
      </c>
      <c r="R286" s="2"/>
    </row>
    <row r="287" spans="1:18" ht="18" customHeight="1" x14ac:dyDescent="0.25">
      <c r="A287" s="169">
        <v>12</v>
      </c>
      <c r="B287" s="126" t="s">
        <v>773</v>
      </c>
      <c r="C287" s="54" t="s">
        <v>774</v>
      </c>
      <c r="D287" s="55" t="s">
        <v>245</v>
      </c>
      <c r="E287" s="52" t="s">
        <v>775</v>
      </c>
      <c r="F287" s="144">
        <v>3.5</v>
      </c>
      <c r="G287" s="145">
        <v>95</v>
      </c>
      <c r="H287" s="146" t="s">
        <v>121</v>
      </c>
      <c r="I287" s="197" t="s">
        <v>123</v>
      </c>
      <c r="J287" s="151">
        <v>1050000</v>
      </c>
      <c r="K287" s="148"/>
      <c r="L287" s="149" t="s">
        <v>748</v>
      </c>
      <c r="M287" s="149"/>
      <c r="N287" s="52">
        <v>8.3000000000000007</v>
      </c>
      <c r="O287" s="52">
        <v>16</v>
      </c>
      <c r="P287" s="52">
        <v>16</v>
      </c>
      <c r="Q287" s="52">
        <v>16</v>
      </c>
      <c r="R287" s="2"/>
    </row>
    <row r="288" spans="1:18" ht="18" customHeight="1" x14ac:dyDescent="0.25">
      <c r="A288" s="169">
        <v>13</v>
      </c>
      <c r="B288" s="126" t="s">
        <v>776</v>
      </c>
      <c r="C288" s="54" t="s">
        <v>777</v>
      </c>
      <c r="D288" s="55" t="s">
        <v>778</v>
      </c>
      <c r="E288" s="52" t="s">
        <v>779</v>
      </c>
      <c r="F288" s="144">
        <v>3.5</v>
      </c>
      <c r="G288" s="145">
        <v>90</v>
      </c>
      <c r="H288" s="146" t="s">
        <v>121</v>
      </c>
      <c r="I288" s="196" t="s">
        <v>123</v>
      </c>
      <c r="J288" s="151">
        <v>1050000</v>
      </c>
      <c r="K288" s="148"/>
      <c r="L288" s="149" t="s">
        <v>748</v>
      </c>
      <c r="M288" s="149"/>
      <c r="N288" s="52">
        <v>8.3800000000000008</v>
      </c>
      <c r="O288" s="52">
        <v>16</v>
      </c>
      <c r="P288" s="52">
        <v>16</v>
      </c>
      <c r="Q288" s="52">
        <v>16</v>
      </c>
      <c r="R288" s="2"/>
    </row>
    <row r="289" spans="1:18" ht="18" customHeight="1" x14ac:dyDescent="0.25">
      <c r="A289" s="169">
        <v>14</v>
      </c>
      <c r="B289" s="126" t="s">
        <v>780</v>
      </c>
      <c r="C289" s="54" t="s">
        <v>781</v>
      </c>
      <c r="D289" s="55" t="s">
        <v>16</v>
      </c>
      <c r="E289" s="52" t="s">
        <v>160</v>
      </c>
      <c r="F289" s="144">
        <v>3.38</v>
      </c>
      <c r="G289" s="145">
        <v>88</v>
      </c>
      <c r="H289" s="146" t="s">
        <v>152</v>
      </c>
      <c r="I289" s="197" t="s">
        <v>123</v>
      </c>
      <c r="J289" s="151">
        <v>1050000</v>
      </c>
      <c r="K289" s="148"/>
      <c r="L289" s="149" t="s">
        <v>748</v>
      </c>
      <c r="M289" s="149"/>
      <c r="N289" s="52">
        <v>8.2899999999999991</v>
      </c>
      <c r="O289" s="52">
        <v>16</v>
      </c>
      <c r="P289" s="52">
        <v>16</v>
      </c>
      <c r="Q289" s="52">
        <v>16</v>
      </c>
      <c r="R289" s="2"/>
    </row>
    <row r="290" spans="1:18" ht="18" customHeight="1" x14ac:dyDescent="0.25">
      <c r="A290" s="170">
        <v>15</v>
      </c>
      <c r="B290" s="126" t="s">
        <v>782</v>
      </c>
      <c r="C290" s="54" t="s">
        <v>783</v>
      </c>
      <c r="D290" s="55" t="s">
        <v>54</v>
      </c>
      <c r="E290" s="52" t="s">
        <v>784</v>
      </c>
      <c r="F290" s="144">
        <v>3.38</v>
      </c>
      <c r="G290" s="145">
        <v>88</v>
      </c>
      <c r="H290" s="146" t="s">
        <v>152</v>
      </c>
      <c r="I290" s="196" t="s">
        <v>123</v>
      </c>
      <c r="J290" s="151">
        <v>1050000</v>
      </c>
      <c r="K290" s="148"/>
      <c r="L290" s="149" t="s">
        <v>748</v>
      </c>
      <c r="M290" s="149"/>
      <c r="N290" s="52">
        <v>8.2899999999999991</v>
      </c>
      <c r="O290" s="52">
        <v>16</v>
      </c>
      <c r="P290" s="52">
        <v>16</v>
      </c>
      <c r="Q290" s="52">
        <v>16</v>
      </c>
      <c r="R290" s="2"/>
    </row>
    <row r="291" spans="1:18" ht="18" customHeight="1" x14ac:dyDescent="0.25">
      <c r="A291" s="357" t="s">
        <v>139</v>
      </c>
      <c r="B291" s="358"/>
      <c r="C291" s="358"/>
      <c r="D291" s="358"/>
      <c r="E291" s="358"/>
      <c r="F291" s="358"/>
      <c r="G291" s="358"/>
      <c r="H291" s="358"/>
      <c r="I291" s="359"/>
      <c r="J291" s="171">
        <f>SUM(J260:J290)</f>
        <v>16450000</v>
      </c>
      <c r="K291" s="193"/>
      <c r="L291" s="194"/>
      <c r="M291" s="149"/>
      <c r="N291" s="52"/>
      <c r="O291" s="52"/>
      <c r="P291" s="52"/>
      <c r="Q291" s="52"/>
      <c r="R291" s="2"/>
    </row>
    <row r="292" spans="1:18" ht="25.5" customHeight="1" x14ac:dyDescent="0.25">
      <c r="A292" s="360" t="s">
        <v>1065</v>
      </c>
      <c r="B292" s="360"/>
      <c r="C292" s="360"/>
      <c r="D292" s="360"/>
      <c r="E292" s="360"/>
      <c r="F292" s="360"/>
      <c r="G292" s="360"/>
      <c r="H292" s="360"/>
      <c r="I292" s="360"/>
      <c r="J292" s="394"/>
      <c r="K292" s="394"/>
      <c r="L292" s="6"/>
      <c r="M292" s="6"/>
      <c r="N292" s="6"/>
      <c r="O292" s="6"/>
      <c r="P292" s="6"/>
      <c r="Q292" s="2"/>
      <c r="R292" s="2"/>
    </row>
    <row r="293" spans="1:18" ht="10.5" customHeight="1" x14ac:dyDescent="0.25">
      <c r="A293" s="135"/>
      <c r="B293" s="49"/>
      <c r="C293" s="135"/>
      <c r="D293" s="135"/>
      <c r="E293" s="135"/>
      <c r="F293" s="135"/>
      <c r="G293" s="135"/>
      <c r="H293" s="135"/>
      <c r="I293" s="135"/>
      <c r="J293" s="135"/>
      <c r="K293" s="135"/>
      <c r="L293" s="6"/>
      <c r="M293" s="6"/>
      <c r="N293" s="6"/>
      <c r="O293" s="6"/>
      <c r="P293" s="6"/>
      <c r="Q293" s="2"/>
      <c r="R293" s="2"/>
    </row>
    <row r="294" spans="1:18" s="10" customFormat="1" x14ac:dyDescent="0.25">
      <c r="A294" s="361" t="s">
        <v>140</v>
      </c>
      <c r="B294" s="361"/>
      <c r="C294" s="361"/>
      <c r="D294" s="361" t="s">
        <v>171</v>
      </c>
      <c r="E294" s="361"/>
      <c r="F294" s="361"/>
      <c r="G294" s="361"/>
      <c r="H294" s="361"/>
      <c r="I294" s="361" t="s">
        <v>141</v>
      </c>
      <c r="J294" s="361"/>
      <c r="K294" s="361"/>
    </row>
    <row r="295" spans="1:18" s="10" customFormat="1" ht="18.75" x14ac:dyDescent="0.3">
      <c r="A295" s="29"/>
      <c r="B295" s="45"/>
      <c r="C295" s="29"/>
      <c r="D295" s="361" t="s">
        <v>172</v>
      </c>
      <c r="E295" s="361"/>
      <c r="F295" s="361"/>
      <c r="G295" s="361"/>
      <c r="H295" s="361"/>
      <c r="I295" s="363" t="s">
        <v>142</v>
      </c>
      <c r="J295" s="363"/>
      <c r="K295" s="363"/>
    </row>
    <row r="296" spans="1:18" s="10" customFormat="1" ht="40.5" customHeight="1" x14ac:dyDescent="0.25">
      <c r="B296" s="45"/>
      <c r="D296" s="10" t="s">
        <v>143</v>
      </c>
      <c r="M296" s="10">
        <v>1</v>
      </c>
    </row>
    <row r="297" spans="1:18" s="10" customFormat="1" x14ac:dyDescent="0.25">
      <c r="B297" s="45"/>
    </row>
    <row r="298" spans="1:18" s="10" customFormat="1" ht="17.25" customHeight="1" x14ac:dyDescent="0.25">
      <c r="A298" s="363" t="s">
        <v>144</v>
      </c>
      <c r="B298" s="363"/>
      <c r="C298" s="363"/>
      <c r="D298" s="363" t="s">
        <v>145</v>
      </c>
      <c r="E298" s="363"/>
      <c r="F298" s="363"/>
      <c r="G298" s="363"/>
      <c r="H298" s="363"/>
      <c r="I298" s="363" t="s">
        <v>146</v>
      </c>
      <c r="J298" s="363"/>
      <c r="K298" s="363"/>
    </row>
  </sheetData>
  <mergeCells count="166">
    <mergeCell ref="D295:H295"/>
    <mergeCell ref="I295:K295"/>
    <mergeCell ref="A298:C298"/>
    <mergeCell ref="D298:H298"/>
    <mergeCell ref="I298:K298"/>
    <mergeCell ref="A272:K272"/>
    <mergeCell ref="A274:A275"/>
    <mergeCell ref="B274:B275"/>
    <mergeCell ref="C274:D275"/>
    <mergeCell ref="E274:E275"/>
    <mergeCell ref="K274:K275"/>
    <mergeCell ref="A291:I291"/>
    <mergeCell ref="A292:K292"/>
    <mergeCell ref="A294:C294"/>
    <mergeCell ref="D294:H294"/>
    <mergeCell ref="I294:K294"/>
    <mergeCell ref="A235:A236"/>
    <mergeCell ref="B235:B236"/>
    <mergeCell ref="C235:D236"/>
    <mergeCell ref="E235:E236"/>
    <mergeCell ref="K235:K236"/>
    <mergeCell ref="A267:D267"/>
    <mergeCell ref="A268:D268"/>
    <mergeCell ref="A270:K270"/>
    <mergeCell ref="A271:K271"/>
    <mergeCell ref="A244:I244"/>
    <mergeCell ref="A245:K245"/>
    <mergeCell ref="A247:C247"/>
    <mergeCell ref="D247:H247"/>
    <mergeCell ref="I247:K247"/>
    <mergeCell ref="D248:H248"/>
    <mergeCell ref="I248:K248"/>
    <mergeCell ref="A251:C251"/>
    <mergeCell ref="D251:H251"/>
    <mergeCell ref="I251:K251"/>
    <mergeCell ref="A202:D202"/>
    <mergeCell ref="A203:D203"/>
    <mergeCell ref="A205:K205"/>
    <mergeCell ref="A206:K206"/>
    <mergeCell ref="A207:K207"/>
    <mergeCell ref="A209:A210"/>
    <mergeCell ref="B209:B210"/>
    <mergeCell ref="C209:D210"/>
    <mergeCell ref="E209:E210"/>
    <mergeCell ref="K209:K210"/>
    <mergeCell ref="A77:K77"/>
    <mergeCell ref="A76:K76"/>
    <mergeCell ref="A75:K75"/>
    <mergeCell ref="A73:D73"/>
    <mergeCell ref="D100:H100"/>
    <mergeCell ref="I100:K100"/>
    <mergeCell ref="A103:C103"/>
    <mergeCell ref="D103:H103"/>
    <mergeCell ref="A107:K107"/>
    <mergeCell ref="A109:K109"/>
    <mergeCell ref="A111:A112"/>
    <mergeCell ref="B111:B112"/>
    <mergeCell ref="C111:D112"/>
    <mergeCell ref="E111:E112"/>
    <mergeCell ref="K111:K112"/>
    <mergeCell ref="K79:K80"/>
    <mergeCell ref="E79:E80"/>
    <mergeCell ref="C79:D80"/>
    <mergeCell ref="B79:B80"/>
    <mergeCell ref="A79:A80"/>
    <mergeCell ref="D197:H197"/>
    <mergeCell ref="I197:K197"/>
    <mergeCell ref="A200:C200"/>
    <mergeCell ref="D200:H200"/>
    <mergeCell ref="I200:K200"/>
    <mergeCell ref="D166:H166"/>
    <mergeCell ref="I166:K166"/>
    <mergeCell ref="A169:C169"/>
    <mergeCell ref="D169:H169"/>
    <mergeCell ref="I169:K169"/>
    <mergeCell ref="A194:K194"/>
    <mergeCell ref="A196:C196"/>
    <mergeCell ref="D196:H196"/>
    <mergeCell ref="I196:K196"/>
    <mergeCell ref="A170:D170"/>
    <mergeCell ref="A171:D171"/>
    <mergeCell ref="A173:K173"/>
    <mergeCell ref="A174:K174"/>
    <mergeCell ref="A175:K175"/>
    <mergeCell ref="A177:A178"/>
    <mergeCell ref="B177:B178"/>
    <mergeCell ref="C177:D178"/>
    <mergeCell ref="E177:E178"/>
    <mergeCell ref="K177:K178"/>
    <mergeCell ref="I132:K132"/>
    <mergeCell ref="A135:C135"/>
    <mergeCell ref="D135:H135"/>
    <mergeCell ref="I135:K135"/>
    <mergeCell ref="A163:K163"/>
    <mergeCell ref="A165:C165"/>
    <mergeCell ref="D165:H165"/>
    <mergeCell ref="I165:K165"/>
    <mergeCell ref="A136:D136"/>
    <mergeCell ref="A137:D137"/>
    <mergeCell ref="A139:K139"/>
    <mergeCell ref="A140:K140"/>
    <mergeCell ref="A141:K141"/>
    <mergeCell ref="A142:A143"/>
    <mergeCell ref="B142:B143"/>
    <mergeCell ref="C142:D143"/>
    <mergeCell ref="E142:E143"/>
    <mergeCell ref="K142:K143"/>
    <mergeCell ref="A129:K129"/>
    <mergeCell ref="A131:C131"/>
    <mergeCell ref="D131:H131"/>
    <mergeCell ref="I131:K131"/>
    <mergeCell ref="A162:I162"/>
    <mergeCell ref="A193:I193"/>
    <mergeCell ref="A30:K30"/>
    <mergeCell ref="A32:C32"/>
    <mergeCell ref="D32:H32"/>
    <mergeCell ref="I32:K32"/>
    <mergeCell ref="D33:H33"/>
    <mergeCell ref="I33:K33"/>
    <mergeCell ref="A36:C36"/>
    <mergeCell ref="D36:H36"/>
    <mergeCell ref="I36:K36"/>
    <mergeCell ref="A37:D37"/>
    <mergeCell ref="A38:D38"/>
    <mergeCell ref="A40:K40"/>
    <mergeCell ref="A41:K41"/>
    <mergeCell ref="A42:K42"/>
    <mergeCell ref="A44:A45"/>
    <mergeCell ref="B44:B45"/>
    <mergeCell ref="C44:D45"/>
    <mergeCell ref="D132:H132"/>
    <mergeCell ref="E44:E45"/>
    <mergeCell ref="A65:I65"/>
    <mergeCell ref="K65:L65"/>
    <mergeCell ref="A96:I96"/>
    <mergeCell ref="A128:I128"/>
    <mergeCell ref="K44:K45"/>
    <mergeCell ref="A66:K66"/>
    <mergeCell ref="A67:C67"/>
    <mergeCell ref="D67:H67"/>
    <mergeCell ref="I67:K67"/>
    <mergeCell ref="D68:H68"/>
    <mergeCell ref="I68:K68"/>
    <mergeCell ref="A71:C71"/>
    <mergeCell ref="D71:H71"/>
    <mergeCell ref="I71:K71"/>
    <mergeCell ref="A97:K97"/>
    <mergeCell ref="A99:C99"/>
    <mergeCell ref="D99:H99"/>
    <mergeCell ref="I99:K99"/>
    <mergeCell ref="I103:K103"/>
    <mergeCell ref="A72:D72"/>
    <mergeCell ref="A104:D104"/>
    <mergeCell ref="A105:D105"/>
    <mergeCell ref="A108:K108"/>
    <mergeCell ref="A29:I29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</mergeCells>
  <pageMargins left="1.32" right="0.2" top="0.22" bottom="0.2" header="0.27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3"/>
  <sheetViews>
    <sheetView topLeftCell="A115" workbookViewId="0">
      <selection activeCell="C106" sqref="C106"/>
    </sheetView>
  </sheetViews>
  <sheetFormatPr defaultRowHeight="15.75" x14ac:dyDescent="0.25"/>
  <cols>
    <col min="1" max="1" width="4.7109375" style="1" customWidth="1"/>
    <col min="2" max="2" width="20.42578125" style="2" customWidth="1"/>
    <col min="3" max="3" width="17.42578125" style="2" customWidth="1"/>
    <col min="4" max="4" width="8.140625" style="2" customWidth="1"/>
    <col min="5" max="5" width="13.140625" style="1" customWidth="1"/>
    <col min="6" max="7" width="9.28515625" style="1" customWidth="1"/>
    <col min="8" max="9" width="11.5703125" style="2" customWidth="1"/>
    <col min="10" max="10" width="13.140625" style="9" customWidth="1"/>
    <col min="11" max="11" width="12" style="9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7" customFormat="1" ht="21.75" customHeight="1" x14ac:dyDescent="0.3">
      <c r="A1" s="362" t="s">
        <v>124</v>
      </c>
      <c r="B1" s="362"/>
      <c r="C1" s="362"/>
      <c r="D1" s="362"/>
      <c r="E1" s="32"/>
      <c r="F1" s="12"/>
      <c r="G1" s="12"/>
      <c r="J1" s="13"/>
    </row>
    <row r="2" spans="1:17" customFormat="1" ht="21.75" customHeight="1" x14ac:dyDescent="0.3">
      <c r="A2" s="363" t="s">
        <v>125</v>
      </c>
      <c r="B2" s="363"/>
      <c r="C2" s="363"/>
      <c r="D2" s="363"/>
      <c r="E2" s="30"/>
      <c r="F2" s="12"/>
      <c r="G2" s="12"/>
      <c r="J2" s="13"/>
    </row>
    <row r="3" spans="1:17" customFormat="1" ht="6" customHeight="1" x14ac:dyDescent="0.3">
      <c r="A3" s="30"/>
      <c r="B3" s="30"/>
      <c r="C3" s="30"/>
      <c r="D3" s="30"/>
      <c r="E3" s="30"/>
      <c r="F3" s="12"/>
      <c r="G3" s="12"/>
      <c r="J3" s="13"/>
    </row>
    <row r="4" spans="1:17" customFormat="1" ht="21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</row>
    <row r="5" spans="1:17" customFormat="1" ht="21.75" customHeight="1" x14ac:dyDescent="0.25">
      <c r="A5" s="363" t="s">
        <v>1042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17" s="33" customFormat="1" ht="20.2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</row>
    <row r="7" spans="1:17" customFormat="1" ht="10.5" customHeight="1" x14ac:dyDescent="0.25">
      <c r="A7" s="15"/>
      <c r="B7" s="16"/>
      <c r="C7" s="17"/>
      <c r="D7" s="18"/>
      <c r="E7" s="15"/>
      <c r="F7" s="19"/>
      <c r="G7" s="19"/>
      <c r="H7" s="15"/>
      <c r="I7" s="17"/>
      <c r="J7" s="20"/>
    </row>
    <row r="8" spans="1:17" s="23" customFormat="1" ht="17.25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17" s="23" customFormat="1" ht="17.25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17" s="2" customFormat="1" ht="24.75" customHeight="1" x14ac:dyDescent="0.25">
      <c r="A10" s="142">
        <v>1</v>
      </c>
      <c r="B10" s="143" t="s">
        <v>785</v>
      </c>
      <c r="C10" s="54" t="s">
        <v>786</v>
      </c>
      <c r="D10" s="55" t="s">
        <v>40</v>
      </c>
      <c r="E10" s="52" t="s">
        <v>787</v>
      </c>
      <c r="F10" s="144">
        <v>3.38</v>
      </c>
      <c r="G10" s="145">
        <v>96</v>
      </c>
      <c r="H10" s="146" t="s">
        <v>121</v>
      </c>
      <c r="I10" s="197" t="s">
        <v>123</v>
      </c>
      <c r="J10" s="151">
        <v>1050000</v>
      </c>
      <c r="K10" s="148"/>
      <c r="L10" s="149" t="s">
        <v>788</v>
      </c>
      <c r="M10" s="149"/>
      <c r="N10" s="52">
        <v>8.26</v>
      </c>
      <c r="O10" s="52">
        <v>16</v>
      </c>
      <c r="P10" s="52">
        <v>16</v>
      </c>
      <c r="Q10" s="52">
        <v>16</v>
      </c>
    </row>
    <row r="11" spans="1:17" s="2" customFormat="1" ht="24.75" customHeight="1" x14ac:dyDescent="0.25">
      <c r="A11" s="169">
        <v>2</v>
      </c>
      <c r="B11" s="143" t="s">
        <v>789</v>
      </c>
      <c r="C11" s="54" t="s">
        <v>790</v>
      </c>
      <c r="D11" s="55" t="s">
        <v>19</v>
      </c>
      <c r="E11" s="52" t="s">
        <v>194</v>
      </c>
      <c r="F11" s="144">
        <v>3.38</v>
      </c>
      <c r="G11" s="145">
        <v>95</v>
      </c>
      <c r="H11" s="146" t="s">
        <v>121</v>
      </c>
      <c r="I11" s="196" t="s">
        <v>123</v>
      </c>
      <c r="J11" s="151">
        <v>1050000</v>
      </c>
      <c r="K11" s="148"/>
      <c r="L11" s="149" t="s">
        <v>788</v>
      </c>
      <c r="M11" s="149"/>
      <c r="N11" s="52">
        <v>8.2100000000000009</v>
      </c>
      <c r="O11" s="52">
        <v>16</v>
      </c>
      <c r="P11" s="52">
        <v>16</v>
      </c>
      <c r="Q11" s="52">
        <v>16</v>
      </c>
    </row>
    <row r="12" spans="1:17" s="2" customFormat="1" ht="24.75" customHeight="1" x14ac:dyDescent="0.25">
      <c r="A12" s="169">
        <v>3</v>
      </c>
      <c r="B12" s="143" t="s">
        <v>74</v>
      </c>
      <c r="C12" s="54" t="s">
        <v>75</v>
      </c>
      <c r="D12" s="55" t="s">
        <v>4</v>
      </c>
      <c r="E12" s="52" t="s">
        <v>76</v>
      </c>
      <c r="F12" s="144">
        <v>3.38</v>
      </c>
      <c r="G12" s="145">
        <v>94</v>
      </c>
      <c r="H12" s="146" t="s">
        <v>121</v>
      </c>
      <c r="I12" s="197" t="s">
        <v>123</v>
      </c>
      <c r="J12" s="151">
        <v>1050000</v>
      </c>
      <c r="K12" s="148"/>
      <c r="L12" s="149" t="s">
        <v>788</v>
      </c>
      <c r="M12" s="149"/>
      <c r="N12" s="52">
        <v>8.23</v>
      </c>
      <c r="O12" s="52">
        <v>16</v>
      </c>
      <c r="P12" s="52">
        <v>16</v>
      </c>
      <c r="Q12" s="52">
        <v>16</v>
      </c>
    </row>
    <row r="13" spans="1:17" s="2" customFormat="1" ht="24.75" customHeight="1" x14ac:dyDescent="0.25">
      <c r="A13" s="169">
        <v>4</v>
      </c>
      <c r="B13" s="143" t="s">
        <v>315</v>
      </c>
      <c r="C13" s="54" t="s">
        <v>59</v>
      </c>
      <c r="D13" s="55" t="s">
        <v>201</v>
      </c>
      <c r="E13" s="52" t="s">
        <v>196</v>
      </c>
      <c r="F13" s="144">
        <v>3.38</v>
      </c>
      <c r="G13" s="145">
        <v>94</v>
      </c>
      <c r="H13" s="146" t="s">
        <v>121</v>
      </c>
      <c r="I13" s="196" t="s">
        <v>123</v>
      </c>
      <c r="J13" s="151">
        <v>1050000</v>
      </c>
      <c r="K13" s="148"/>
      <c r="L13" s="149" t="s">
        <v>788</v>
      </c>
      <c r="M13" s="149"/>
      <c r="N13" s="52">
        <v>7.91</v>
      </c>
      <c r="O13" s="52">
        <v>16</v>
      </c>
      <c r="P13" s="52">
        <v>16</v>
      </c>
      <c r="Q13" s="52">
        <v>16</v>
      </c>
    </row>
    <row r="14" spans="1:17" s="2" customFormat="1" ht="24.75" customHeight="1" x14ac:dyDescent="0.25">
      <c r="A14" s="169">
        <v>5</v>
      </c>
      <c r="B14" s="143" t="s">
        <v>791</v>
      </c>
      <c r="C14" s="54" t="s">
        <v>792</v>
      </c>
      <c r="D14" s="55" t="s">
        <v>25</v>
      </c>
      <c r="E14" s="52" t="s">
        <v>793</v>
      </c>
      <c r="F14" s="144">
        <v>3.38</v>
      </c>
      <c r="G14" s="145">
        <v>94</v>
      </c>
      <c r="H14" s="146" t="s">
        <v>121</v>
      </c>
      <c r="I14" s="197" t="s">
        <v>123</v>
      </c>
      <c r="J14" s="151">
        <v>1050000</v>
      </c>
      <c r="K14" s="148"/>
      <c r="L14" s="149" t="s">
        <v>788</v>
      </c>
      <c r="M14" s="149"/>
      <c r="N14" s="52">
        <v>8.19</v>
      </c>
      <c r="O14" s="52">
        <v>16</v>
      </c>
      <c r="P14" s="52">
        <v>16</v>
      </c>
      <c r="Q14" s="52">
        <v>16</v>
      </c>
    </row>
    <row r="15" spans="1:17" s="2" customFormat="1" ht="24.75" customHeight="1" x14ac:dyDescent="0.25">
      <c r="A15" s="169">
        <v>6</v>
      </c>
      <c r="B15" s="143" t="s">
        <v>794</v>
      </c>
      <c r="C15" s="54" t="s">
        <v>26</v>
      </c>
      <c r="D15" s="55" t="s">
        <v>11</v>
      </c>
      <c r="E15" s="52" t="s">
        <v>795</v>
      </c>
      <c r="F15" s="144">
        <v>3.38</v>
      </c>
      <c r="G15" s="145">
        <v>94</v>
      </c>
      <c r="H15" s="146" t="s">
        <v>121</v>
      </c>
      <c r="I15" s="196" t="s">
        <v>123</v>
      </c>
      <c r="J15" s="151">
        <v>1050000</v>
      </c>
      <c r="K15" s="148"/>
      <c r="L15" s="149" t="s">
        <v>788</v>
      </c>
      <c r="M15" s="149"/>
      <c r="N15" s="52">
        <v>8.19</v>
      </c>
      <c r="O15" s="52">
        <v>16</v>
      </c>
      <c r="P15" s="52">
        <v>16</v>
      </c>
      <c r="Q15" s="52">
        <v>16</v>
      </c>
    </row>
    <row r="16" spans="1:17" s="2" customFormat="1" ht="24.75" customHeight="1" x14ac:dyDescent="0.25">
      <c r="A16" s="169">
        <v>7</v>
      </c>
      <c r="B16" s="143" t="s">
        <v>796</v>
      </c>
      <c r="C16" s="54" t="s">
        <v>797</v>
      </c>
      <c r="D16" s="55" t="s">
        <v>54</v>
      </c>
      <c r="E16" s="52" t="s">
        <v>798</v>
      </c>
      <c r="F16" s="144">
        <v>3.38</v>
      </c>
      <c r="G16" s="145">
        <v>94</v>
      </c>
      <c r="H16" s="146" t="s">
        <v>121</v>
      </c>
      <c r="I16" s="197" t="s">
        <v>123</v>
      </c>
      <c r="J16" s="151">
        <v>1050000</v>
      </c>
      <c r="K16" s="148"/>
      <c r="L16" s="149" t="s">
        <v>788</v>
      </c>
      <c r="M16" s="149"/>
      <c r="N16" s="52">
        <v>8.1999999999999993</v>
      </c>
      <c r="O16" s="52">
        <v>16</v>
      </c>
      <c r="P16" s="52">
        <v>16</v>
      </c>
      <c r="Q16" s="52">
        <v>16</v>
      </c>
    </row>
    <row r="17" spans="1:18" ht="24.75" customHeight="1" x14ac:dyDescent="0.25">
      <c r="A17" s="169">
        <v>8</v>
      </c>
      <c r="B17" s="143" t="s">
        <v>799</v>
      </c>
      <c r="C17" s="54" t="s">
        <v>800</v>
      </c>
      <c r="D17" s="55" t="s">
        <v>46</v>
      </c>
      <c r="E17" s="52" t="s">
        <v>801</v>
      </c>
      <c r="F17" s="144">
        <v>3.38</v>
      </c>
      <c r="G17" s="145">
        <v>94</v>
      </c>
      <c r="H17" s="146" t="s">
        <v>121</v>
      </c>
      <c r="I17" s="196" t="s">
        <v>123</v>
      </c>
      <c r="J17" s="151">
        <v>1050000</v>
      </c>
      <c r="K17" s="148"/>
      <c r="L17" s="149" t="s">
        <v>788</v>
      </c>
      <c r="M17" s="149"/>
      <c r="N17" s="52">
        <v>7.76</v>
      </c>
      <c r="O17" s="52">
        <v>16</v>
      </c>
      <c r="P17" s="52">
        <v>16</v>
      </c>
      <c r="Q17" s="52">
        <v>16</v>
      </c>
      <c r="R17" s="2"/>
    </row>
    <row r="18" spans="1:18" ht="24.75" customHeight="1" x14ac:dyDescent="0.25">
      <c r="A18" s="170">
        <v>9</v>
      </c>
      <c r="B18" s="143" t="s">
        <v>802</v>
      </c>
      <c r="C18" s="54" t="s">
        <v>803</v>
      </c>
      <c r="D18" s="55" t="s">
        <v>55</v>
      </c>
      <c r="E18" s="52" t="s">
        <v>383</v>
      </c>
      <c r="F18" s="144">
        <v>3.38</v>
      </c>
      <c r="G18" s="145">
        <v>94</v>
      </c>
      <c r="H18" s="146" t="s">
        <v>121</v>
      </c>
      <c r="I18" s="197" t="s">
        <v>123</v>
      </c>
      <c r="J18" s="167">
        <v>1050000</v>
      </c>
      <c r="K18" s="168"/>
      <c r="L18" s="192" t="s">
        <v>788</v>
      </c>
      <c r="M18" s="149"/>
      <c r="N18" s="52">
        <v>8.02</v>
      </c>
      <c r="O18" s="52">
        <v>16</v>
      </c>
      <c r="P18" s="52">
        <v>16</v>
      </c>
      <c r="Q18" s="52">
        <v>16</v>
      </c>
      <c r="R18" s="2"/>
    </row>
    <row r="19" spans="1:18" ht="24.75" customHeight="1" x14ac:dyDescent="0.25">
      <c r="A19" s="357" t="s">
        <v>139</v>
      </c>
      <c r="B19" s="358"/>
      <c r="C19" s="358"/>
      <c r="D19" s="358"/>
      <c r="E19" s="358"/>
      <c r="F19" s="358"/>
      <c r="G19" s="358"/>
      <c r="H19" s="358"/>
      <c r="I19" s="359"/>
      <c r="J19" s="171">
        <f>SUM(J10:J18)</f>
        <v>9450000</v>
      </c>
      <c r="K19" s="193"/>
      <c r="L19" s="194"/>
      <c r="M19" s="149"/>
      <c r="N19" s="52"/>
      <c r="O19" s="52"/>
      <c r="P19" s="52"/>
      <c r="Q19" s="52"/>
      <c r="R19" s="2"/>
    </row>
    <row r="20" spans="1:18" ht="27" customHeight="1" x14ac:dyDescent="0.25">
      <c r="A20" s="360" t="s">
        <v>1041</v>
      </c>
      <c r="B20" s="360"/>
      <c r="C20" s="360"/>
      <c r="D20" s="360"/>
      <c r="E20" s="360"/>
      <c r="F20" s="360"/>
      <c r="G20" s="360"/>
      <c r="H20" s="360"/>
      <c r="I20" s="360"/>
      <c r="J20" s="394"/>
      <c r="K20" s="394"/>
      <c r="L20" s="6"/>
      <c r="M20" s="6"/>
      <c r="N20" s="6"/>
      <c r="O20" s="6"/>
      <c r="P20" s="6"/>
      <c r="Q20" s="2"/>
      <c r="R20" s="2"/>
    </row>
    <row r="21" spans="1:18" ht="18.75" customHeight="1" x14ac:dyDescent="0.25">
      <c r="A21" s="31"/>
      <c r="B21" s="31"/>
      <c r="C21" s="31"/>
      <c r="D21" s="31"/>
      <c r="E21" s="6"/>
      <c r="F21" s="7"/>
      <c r="G21" s="7"/>
      <c r="H21" s="34"/>
      <c r="I21" s="34"/>
      <c r="J21" s="35"/>
      <c r="K21" s="35"/>
      <c r="L21" s="6"/>
      <c r="M21" s="6"/>
      <c r="N21" s="6"/>
      <c r="O21" s="6"/>
      <c r="P21" s="6"/>
      <c r="Q21" s="2"/>
      <c r="R21" s="2"/>
    </row>
    <row r="22" spans="1:18" s="10" customFormat="1" x14ac:dyDescent="0.25">
      <c r="A22" s="361" t="s">
        <v>140</v>
      </c>
      <c r="B22" s="361"/>
      <c r="C22" s="361"/>
      <c r="D22" s="361" t="s">
        <v>171</v>
      </c>
      <c r="E22" s="361"/>
      <c r="F22" s="361"/>
      <c r="G22" s="361"/>
      <c r="H22" s="361"/>
      <c r="I22" s="361" t="s">
        <v>141</v>
      </c>
      <c r="J22" s="361"/>
      <c r="K22" s="361"/>
    </row>
    <row r="23" spans="1:18" s="10" customFormat="1" ht="18.75" x14ac:dyDescent="0.3">
      <c r="A23" s="29"/>
      <c r="B23" s="45"/>
      <c r="C23" s="29"/>
      <c r="D23" s="361" t="s">
        <v>172</v>
      </c>
      <c r="E23" s="361"/>
      <c r="F23" s="361"/>
      <c r="G23" s="361"/>
      <c r="H23" s="361"/>
      <c r="I23" s="363" t="s">
        <v>142</v>
      </c>
      <c r="J23" s="363"/>
      <c r="K23" s="363"/>
    </row>
    <row r="24" spans="1:18" s="10" customFormat="1" ht="54" customHeight="1" x14ac:dyDescent="0.25">
      <c r="B24" s="45"/>
      <c r="D24" s="10" t="s">
        <v>143</v>
      </c>
    </row>
    <row r="25" spans="1:18" s="10" customFormat="1" x14ac:dyDescent="0.25">
      <c r="B25" s="45"/>
    </row>
    <row r="26" spans="1:18" s="10" customFormat="1" ht="17.25" customHeight="1" x14ac:dyDescent="0.25">
      <c r="A26" s="363" t="s">
        <v>144</v>
      </c>
      <c r="B26" s="363"/>
      <c r="C26" s="363"/>
      <c r="D26" s="363" t="s">
        <v>145</v>
      </c>
      <c r="E26" s="363"/>
      <c r="F26" s="363"/>
      <c r="G26" s="363"/>
      <c r="H26" s="363"/>
      <c r="I26" s="363" t="s">
        <v>146</v>
      </c>
      <c r="J26" s="363"/>
      <c r="K26" s="363"/>
    </row>
    <row r="27" spans="1:18" customFormat="1" ht="21" customHeight="1" x14ac:dyDescent="0.3">
      <c r="A27" s="362" t="s">
        <v>124</v>
      </c>
      <c r="B27" s="362"/>
      <c r="C27" s="362"/>
      <c r="D27" s="362"/>
      <c r="E27" s="32"/>
      <c r="F27" s="12"/>
      <c r="G27" s="12"/>
      <c r="J27" s="13"/>
    </row>
    <row r="28" spans="1:18" customFormat="1" ht="21" customHeight="1" x14ac:dyDescent="0.3">
      <c r="A28" s="363" t="s">
        <v>125</v>
      </c>
      <c r="B28" s="363"/>
      <c r="C28" s="363"/>
      <c r="D28" s="363"/>
      <c r="E28" s="30"/>
      <c r="F28" s="12"/>
      <c r="G28" s="12"/>
      <c r="J28" s="13"/>
    </row>
    <row r="29" spans="1:18" customFormat="1" ht="6" customHeight="1" x14ac:dyDescent="0.3">
      <c r="A29" s="30"/>
      <c r="B29" s="30"/>
      <c r="C29" s="30"/>
      <c r="D29" s="30"/>
      <c r="E29" s="30"/>
      <c r="F29" s="12"/>
      <c r="G29" s="12"/>
      <c r="J29" s="13"/>
    </row>
    <row r="30" spans="1:18" customFormat="1" ht="23.25" customHeight="1" x14ac:dyDescent="0.25">
      <c r="A30" s="363" t="s">
        <v>126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</row>
    <row r="31" spans="1:18" customFormat="1" ht="23.25" customHeight="1" x14ac:dyDescent="0.25">
      <c r="A31" s="363" t="s">
        <v>1043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</row>
    <row r="32" spans="1:18" s="33" customFormat="1" ht="23.25" customHeight="1" x14ac:dyDescent="0.25">
      <c r="A32" s="370" t="s">
        <v>421</v>
      </c>
      <c r="B32" s="370"/>
      <c r="C32" s="370"/>
      <c r="D32" s="370"/>
      <c r="E32" s="370"/>
      <c r="F32" s="370"/>
      <c r="G32" s="370"/>
      <c r="H32" s="370"/>
      <c r="I32" s="370"/>
      <c r="J32" s="370"/>
      <c r="K32" s="370"/>
    </row>
    <row r="33" spans="1:18" customFormat="1" ht="10.5" customHeight="1" x14ac:dyDescent="0.25">
      <c r="A33" s="15"/>
      <c r="B33" s="16"/>
      <c r="C33" s="17"/>
      <c r="D33" s="18"/>
      <c r="E33" s="15"/>
      <c r="F33" s="19"/>
      <c r="G33" s="19"/>
      <c r="H33" s="15"/>
      <c r="I33" s="17"/>
      <c r="J33" s="20"/>
    </row>
    <row r="34" spans="1:18" s="23" customFormat="1" ht="19.5" customHeight="1" x14ac:dyDescent="0.2">
      <c r="A34" s="364" t="s">
        <v>118</v>
      </c>
      <c r="B34" s="364" t="s">
        <v>127</v>
      </c>
      <c r="C34" s="366" t="s">
        <v>128</v>
      </c>
      <c r="D34" s="367"/>
      <c r="E34" s="364" t="s">
        <v>129</v>
      </c>
      <c r="F34" s="21" t="s">
        <v>130</v>
      </c>
      <c r="G34" s="21" t="s">
        <v>182</v>
      </c>
      <c r="H34" s="21" t="s">
        <v>131</v>
      </c>
      <c r="I34" s="21" t="s">
        <v>132</v>
      </c>
      <c r="J34" s="22" t="s">
        <v>133</v>
      </c>
      <c r="K34" s="364" t="s">
        <v>134</v>
      </c>
    </row>
    <row r="35" spans="1:18" s="23" customFormat="1" ht="19.5" customHeight="1" x14ac:dyDescent="0.2">
      <c r="A35" s="365"/>
      <c r="B35" s="365"/>
      <c r="C35" s="368"/>
      <c r="D35" s="369"/>
      <c r="E35" s="365"/>
      <c r="F35" s="24" t="s">
        <v>135</v>
      </c>
      <c r="G35" s="24" t="s">
        <v>169</v>
      </c>
      <c r="H35" s="24" t="s">
        <v>136</v>
      </c>
      <c r="I35" s="24" t="s">
        <v>137</v>
      </c>
      <c r="J35" s="25" t="s">
        <v>138</v>
      </c>
      <c r="K35" s="365"/>
    </row>
    <row r="36" spans="1:18" ht="21.75" customHeight="1" x14ac:dyDescent="0.25">
      <c r="A36" s="1">
        <v>1</v>
      </c>
      <c r="B36" s="143" t="s">
        <v>804</v>
      </c>
      <c r="C36" s="54" t="s">
        <v>790</v>
      </c>
      <c r="D36" s="55" t="s">
        <v>805</v>
      </c>
      <c r="E36" s="52" t="s">
        <v>806</v>
      </c>
      <c r="F36" s="144">
        <v>3.38</v>
      </c>
      <c r="G36" s="145">
        <v>93</v>
      </c>
      <c r="H36" s="146" t="s">
        <v>121</v>
      </c>
      <c r="I36" s="196" t="s">
        <v>123</v>
      </c>
      <c r="J36" s="151">
        <v>1050000</v>
      </c>
      <c r="K36" s="148"/>
      <c r="L36" s="149" t="s">
        <v>807</v>
      </c>
      <c r="M36" s="149"/>
      <c r="N36" s="52">
        <v>8.06</v>
      </c>
      <c r="O36" s="52">
        <v>16</v>
      </c>
      <c r="P36" s="52">
        <v>16</v>
      </c>
      <c r="Q36" s="52">
        <v>16</v>
      </c>
      <c r="R36" s="2"/>
    </row>
    <row r="37" spans="1:18" ht="21.75" customHeight="1" x14ac:dyDescent="0.25">
      <c r="A37" s="1">
        <v>2</v>
      </c>
      <c r="B37" s="143" t="s">
        <v>79</v>
      </c>
      <c r="C37" s="54" t="s">
        <v>2</v>
      </c>
      <c r="D37" s="55" t="s">
        <v>80</v>
      </c>
      <c r="E37" s="52" t="s">
        <v>81</v>
      </c>
      <c r="F37" s="144">
        <v>3.38</v>
      </c>
      <c r="G37" s="145">
        <v>90</v>
      </c>
      <c r="H37" s="146" t="s">
        <v>121</v>
      </c>
      <c r="I37" s="197" t="s">
        <v>123</v>
      </c>
      <c r="J37" s="151">
        <v>1050000</v>
      </c>
      <c r="K37" s="148"/>
      <c r="L37" s="149" t="s">
        <v>807</v>
      </c>
      <c r="M37" s="149"/>
      <c r="N37" s="52">
        <v>8.44</v>
      </c>
      <c r="O37" s="52">
        <v>16</v>
      </c>
      <c r="P37" s="52">
        <v>16</v>
      </c>
      <c r="Q37" s="52">
        <v>16</v>
      </c>
      <c r="R37" s="2"/>
    </row>
    <row r="38" spans="1:18" ht="21.75" customHeight="1" x14ac:dyDescent="0.25">
      <c r="A38" s="1">
        <v>3</v>
      </c>
      <c r="B38" s="143" t="s">
        <v>808</v>
      </c>
      <c r="C38" s="54" t="s">
        <v>809</v>
      </c>
      <c r="D38" s="55" t="s">
        <v>810</v>
      </c>
      <c r="E38" s="52" t="s">
        <v>811</v>
      </c>
      <c r="F38" s="144">
        <v>3.38</v>
      </c>
      <c r="G38" s="145">
        <v>88</v>
      </c>
      <c r="H38" s="146" t="s">
        <v>152</v>
      </c>
      <c r="I38" s="196" t="s">
        <v>123</v>
      </c>
      <c r="J38" s="151">
        <v>1050000</v>
      </c>
      <c r="K38" s="148"/>
      <c r="L38" s="149" t="s">
        <v>807</v>
      </c>
      <c r="M38" s="149"/>
      <c r="N38" s="52">
        <v>8.19</v>
      </c>
      <c r="O38" s="52">
        <v>16</v>
      </c>
      <c r="P38" s="52">
        <v>16</v>
      </c>
      <c r="Q38" s="52">
        <v>16</v>
      </c>
      <c r="R38" s="2"/>
    </row>
    <row r="39" spans="1:18" ht="21.75" customHeight="1" x14ac:dyDescent="0.25">
      <c r="A39" s="1">
        <v>4</v>
      </c>
      <c r="B39" s="143" t="s">
        <v>812</v>
      </c>
      <c r="C39" s="54" t="s">
        <v>813</v>
      </c>
      <c r="D39" s="55" t="s">
        <v>44</v>
      </c>
      <c r="E39" s="52" t="s">
        <v>814</v>
      </c>
      <c r="F39" s="144">
        <v>3.38</v>
      </c>
      <c r="G39" s="145">
        <v>88</v>
      </c>
      <c r="H39" s="146" t="s">
        <v>152</v>
      </c>
      <c r="I39" s="197" t="s">
        <v>123</v>
      </c>
      <c r="J39" s="151">
        <v>1050000</v>
      </c>
      <c r="K39" s="148"/>
      <c r="L39" s="149" t="s">
        <v>807</v>
      </c>
      <c r="M39" s="149"/>
      <c r="N39" s="52">
        <v>8.09</v>
      </c>
      <c r="O39" s="52">
        <v>16</v>
      </c>
      <c r="P39" s="52">
        <v>16</v>
      </c>
      <c r="Q39" s="52">
        <v>16</v>
      </c>
      <c r="R39" s="2"/>
    </row>
    <row r="40" spans="1:18" s="46" customFormat="1" ht="21.75" customHeight="1" x14ac:dyDescent="0.25">
      <c r="A40" s="357" t="s">
        <v>139</v>
      </c>
      <c r="B40" s="358"/>
      <c r="C40" s="358"/>
      <c r="D40" s="358"/>
      <c r="E40" s="358"/>
      <c r="F40" s="358"/>
      <c r="G40" s="358"/>
      <c r="H40" s="358"/>
      <c r="I40" s="359"/>
      <c r="J40" s="171">
        <f>SUM(J31:J39)</f>
        <v>4200000</v>
      </c>
      <c r="K40" s="193"/>
      <c r="L40" s="129"/>
      <c r="M40" s="129"/>
      <c r="N40" s="130"/>
      <c r="O40" s="130"/>
      <c r="P40" s="130"/>
      <c r="Q40" s="130"/>
    </row>
    <row r="41" spans="1:18" ht="26.25" customHeight="1" x14ac:dyDescent="0.25">
      <c r="A41" s="360" t="s">
        <v>417</v>
      </c>
      <c r="B41" s="360"/>
      <c r="C41" s="360"/>
      <c r="D41" s="360"/>
      <c r="E41" s="360"/>
      <c r="F41" s="360"/>
      <c r="G41" s="360"/>
      <c r="H41" s="360"/>
      <c r="I41" s="360"/>
      <c r="J41" s="360"/>
      <c r="K41" s="360"/>
      <c r="L41" s="6"/>
      <c r="M41" s="6"/>
      <c r="N41" s="6"/>
      <c r="O41" s="6"/>
      <c r="P41" s="6"/>
      <c r="Q41" s="2"/>
      <c r="R41" s="2"/>
    </row>
    <row r="42" spans="1:18" ht="8.25" customHeight="1" x14ac:dyDescent="0.25">
      <c r="A42" s="47"/>
      <c r="B42" s="47"/>
      <c r="C42" s="47"/>
      <c r="D42" s="47"/>
      <c r="E42" s="47"/>
      <c r="F42" s="47"/>
      <c r="G42" s="47"/>
      <c r="H42" s="47"/>
      <c r="I42" s="47"/>
      <c r="J42" s="47"/>
      <c r="K42" s="47"/>
      <c r="L42" s="6"/>
      <c r="M42" s="6"/>
      <c r="N42" s="6"/>
      <c r="O42" s="6"/>
      <c r="P42" s="6"/>
      <c r="Q42" s="2"/>
      <c r="R42" s="2"/>
    </row>
    <row r="43" spans="1:18" s="10" customFormat="1" ht="21.75" customHeight="1" x14ac:dyDescent="0.25">
      <c r="A43" s="361" t="s">
        <v>140</v>
      </c>
      <c r="B43" s="361"/>
      <c r="C43" s="361"/>
      <c r="D43" s="361" t="s">
        <v>171</v>
      </c>
      <c r="E43" s="361"/>
      <c r="F43" s="361"/>
      <c r="G43" s="361"/>
      <c r="H43" s="361"/>
      <c r="I43" s="361" t="s">
        <v>141</v>
      </c>
      <c r="J43" s="361"/>
      <c r="K43" s="361"/>
    </row>
    <row r="44" spans="1:18" s="10" customFormat="1" ht="21.75" customHeight="1" x14ac:dyDescent="0.3">
      <c r="A44" s="29"/>
      <c r="B44" s="45"/>
      <c r="C44" s="29"/>
      <c r="D44" s="361" t="s">
        <v>172</v>
      </c>
      <c r="E44" s="361"/>
      <c r="F44" s="361"/>
      <c r="G44" s="361"/>
      <c r="H44" s="361"/>
      <c r="I44" s="363" t="s">
        <v>142</v>
      </c>
      <c r="J44" s="363"/>
      <c r="K44" s="363"/>
    </row>
    <row r="45" spans="1:18" s="10" customFormat="1" ht="51.75" customHeight="1" x14ac:dyDescent="0.25">
      <c r="B45" s="45"/>
      <c r="D45" s="10" t="s">
        <v>143</v>
      </c>
    </row>
    <row r="46" spans="1:18" s="10" customFormat="1" x14ac:dyDescent="0.25">
      <c r="B46" s="45"/>
    </row>
    <row r="47" spans="1:18" s="10" customFormat="1" ht="17.25" customHeight="1" x14ac:dyDescent="0.25">
      <c r="A47" s="363" t="s">
        <v>144</v>
      </c>
      <c r="B47" s="363"/>
      <c r="C47" s="363"/>
      <c r="D47" s="363" t="s">
        <v>145</v>
      </c>
      <c r="E47" s="363"/>
      <c r="F47" s="363"/>
      <c r="G47" s="363"/>
      <c r="H47" s="363"/>
      <c r="I47" s="363" t="s">
        <v>146</v>
      </c>
      <c r="J47" s="363"/>
      <c r="K47" s="363"/>
    </row>
    <row r="48" spans="1:18" s="10" customFormat="1" ht="17.25" customHeight="1" x14ac:dyDescent="0.25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57"/>
    </row>
    <row r="49" spans="1:11" s="10" customFormat="1" ht="17.25" customHeight="1" x14ac:dyDescent="0.25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57"/>
    </row>
    <row r="50" spans="1:11" s="10" customFormat="1" ht="17.25" customHeight="1" x14ac:dyDescent="0.25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57"/>
    </row>
    <row r="51" spans="1:11" s="10" customFormat="1" ht="17.25" customHeight="1" x14ac:dyDescent="0.25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57"/>
    </row>
    <row r="52" spans="1:11" s="10" customFormat="1" ht="17.25" customHeight="1" x14ac:dyDescent="0.25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57"/>
    </row>
    <row r="53" spans="1:11" s="10" customFormat="1" ht="17.25" customHeight="1" x14ac:dyDescent="0.25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57"/>
    </row>
    <row r="54" spans="1:11" s="10" customFormat="1" ht="17.25" customHeight="1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</row>
    <row r="55" spans="1:11" s="10" customFormat="1" ht="17.25" customHeight="1" x14ac:dyDescent="0.25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57"/>
    </row>
    <row r="56" spans="1:11" customFormat="1" ht="17.25" customHeight="1" x14ac:dyDescent="0.3">
      <c r="A56" s="362" t="s">
        <v>124</v>
      </c>
      <c r="B56" s="362"/>
      <c r="C56" s="362"/>
      <c r="D56" s="362"/>
      <c r="E56" s="32"/>
      <c r="F56" s="12"/>
      <c r="G56" s="12"/>
      <c r="J56" s="13"/>
    </row>
    <row r="57" spans="1:11" customFormat="1" ht="17.25" customHeight="1" x14ac:dyDescent="0.3">
      <c r="A57" s="363" t="s">
        <v>125</v>
      </c>
      <c r="B57" s="363"/>
      <c r="C57" s="363"/>
      <c r="D57" s="363"/>
      <c r="E57" s="30"/>
      <c r="F57" s="12"/>
      <c r="G57" s="12"/>
      <c r="J57" s="13"/>
    </row>
    <row r="58" spans="1:11" customFormat="1" ht="6" customHeight="1" x14ac:dyDescent="0.3">
      <c r="A58" s="30"/>
      <c r="B58" s="30"/>
      <c r="C58" s="30"/>
      <c r="D58" s="30"/>
      <c r="E58" s="30"/>
      <c r="F58" s="12"/>
      <c r="G58" s="12"/>
      <c r="J58" s="13"/>
    </row>
    <row r="59" spans="1:11" customFormat="1" ht="18" customHeight="1" x14ac:dyDescent="0.25">
      <c r="A59" s="363" t="s">
        <v>126</v>
      </c>
      <c r="B59" s="363"/>
      <c r="C59" s="363"/>
      <c r="D59" s="363"/>
      <c r="E59" s="363"/>
      <c r="F59" s="363"/>
      <c r="G59" s="363"/>
      <c r="H59" s="363"/>
      <c r="I59" s="363"/>
      <c r="J59" s="363"/>
      <c r="K59" s="363"/>
    </row>
    <row r="60" spans="1:11" customFormat="1" ht="18.75" customHeight="1" x14ac:dyDescent="0.25">
      <c r="A60" s="363" t="s">
        <v>1044</v>
      </c>
      <c r="B60" s="363"/>
      <c r="C60" s="363"/>
      <c r="D60" s="363"/>
      <c r="E60" s="363"/>
      <c r="F60" s="363"/>
      <c r="G60" s="363"/>
      <c r="H60" s="363"/>
      <c r="I60" s="363"/>
      <c r="J60" s="363"/>
      <c r="K60" s="363"/>
    </row>
    <row r="61" spans="1:11" s="33" customFormat="1" ht="22.5" customHeight="1" x14ac:dyDescent="0.25">
      <c r="A61" s="370" t="s">
        <v>421</v>
      </c>
      <c r="B61" s="370"/>
      <c r="C61" s="370"/>
      <c r="D61" s="370"/>
      <c r="E61" s="370"/>
      <c r="F61" s="370"/>
      <c r="G61" s="370"/>
      <c r="H61" s="370"/>
      <c r="I61" s="370"/>
      <c r="J61" s="370"/>
      <c r="K61" s="370"/>
    </row>
    <row r="62" spans="1:11" customFormat="1" ht="5.25" customHeight="1" x14ac:dyDescent="0.25">
      <c r="A62" s="15"/>
      <c r="B62" s="16"/>
      <c r="C62" s="17"/>
      <c r="D62" s="18"/>
      <c r="E62" s="15"/>
      <c r="F62" s="19"/>
      <c r="G62" s="19"/>
      <c r="H62" s="15"/>
      <c r="I62" s="17"/>
      <c r="J62" s="20"/>
    </row>
    <row r="63" spans="1:11" s="23" customFormat="1" ht="18" customHeight="1" x14ac:dyDescent="0.2">
      <c r="A63" s="364" t="s">
        <v>118</v>
      </c>
      <c r="B63" s="364" t="s">
        <v>127</v>
      </c>
      <c r="C63" s="366" t="s">
        <v>128</v>
      </c>
      <c r="D63" s="367"/>
      <c r="E63" s="364" t="s">
        <v>129</v>
      </c>
      <c r="F63" s="21" t="s">
        <v>130</v>
      </c>
      <c r="G63" s="21" t="s">
        <v>182</v>
      </c>
      <c r="H63" s="21" t="s">
        <v>131</v>
      </c>
      <c r="I63" s="21" t="s">
        <v>132</v>
      </c>
      <c r="J63" s="22" t="s">
        <v>133</v>
      </c>
      <c r="K63" s="364" t="s">
        <v>134</v>
      </c>
    </row>
    <row r="64" spans="1:11" s="23" customFormat="1" ht="18" customHeight="1" x14ac:dyDescent="0.2">
      <c r="A64" s="365"/>
      <c r="B64" s="365"/>
      <c r="C64" s="368"/>
      <c r="D64" s="369"/>
      <c r="E64" s="365"/>
      <c r="F64" s="24" t="s">
        <v>135</v>
      </c>
      <c r="G64" s="24" t="s">
        <v>169</v>
      </c>
      <c r="H64" s="24" t="s">
        <v>136</v>
      </c>
      <c r="I64" s="24" t="s">
        <v>137</v>
      </c>
      <c r="J64" s="25" t="s">
        <v>138</v>
      </c>
      <c r="K64" s="365"/>
    </row>
    <row r="65" spans="1:18" ht="23.25" customHeight="1" x14ac:dyDescent="0.25">
      <c r="A65" s="1">
        <v>1</v>
      </c>
      <c r="B65" s="143" t="s">
        <v>815</v>
      </c>
      <c r="C65" s="54" t="s">
        <v>816</v>
      </c>
      <c r="D65" s="55" t="s">
        <v>20</v>
      </c>
      <c r="E65" s="52" t="s">
        <v>817</v>
      </c>
      <c r="F65" s="144">
        <v>3.38</v>
      </c>
      <c r="G65" s="145">
        <v>90</v>
      </c>
      <c r="H65" s="146" t="s">
        <v>121</v>
      </c>
      <c r="I65" s="208" t="s">
        <v>123</v>
      </c>
      <c r="J65" s="209">
        <v>1050000</v>
      </c>
      <c r="K65" s="210"/>
      <c r="L65" s="149" t="s">
        <v>818</v>
      </c>
      <c r="M65" s="149"/>
      <c r="N65" s="52">
        <v>7.94</v>
      </c>
      <c r="O65" s="52">
        <v>17</v>
      </c>
      <c r="P65" s="52">
        <v>16</v>
      </c>
      <c r="Q65" s="52">
        <v>16</v>
      </c>
      <c r="R65" s="2"/>
    </row>
    <row r="66" spans="1:18" ht="23.25" customHeight="1" x14ac:dyDescent="0.25">
      <c r="A66" s="357" t="s">
        <v>139</v>
      </c>
      <c r="B66" s="358"/>
      <c r="C66" s="358"/>
      <c r="D66" s="358"/>
      <c r="E66" s="358"/>
      <c r="F66" s="358"/>
      <c r="G66" s="358"/>
      <c r="H66" s="358"/>
      <c r="I66" s="359"/>
      <c r="J66" s="211">
        <f>SUM(J65)</f>
        <v>1050000</v>
      </c>
      <c r="K66" s="212"/>
      <c r="L66" s="149"/>
      <c r="M66" s="149"/>
      <c r="N66" s="52"/>
      <c r="O66" s="52"/>
      <c r="P66" s="52"/>
      <c r="Q66" s="52"/>
      <c r="R66" s="2"/>
    </row>
    <row r="67" spans="1:18" ht="23.25" customHeight="1" x14ac:dyDescent="0.25">
      <c r="A67" s="384" t="s">
        <v>1045</v>
      </c>
      <c r="B67" s="384"/>
      <c r="C67" s="384"/>
      <c r="D67" s="384"/>
      <c r="E67" s="384"/>
      <c r="F67" s="384"/>
      <c r="G67" s="384"/>
      <c r="H67" s="384"/>
      <c r="I67" s="384"/>
      <c r="J67" s="384"/>
      <c r="K67" s="384"/>
      <c r="L67" s="6"/>
      <c r="M67" s="6"/>
      <c r="N67" s="6"/>
      <c r="O67" s="6"/>
      <c r="P67" s="6"/>
      <c r="Q67" s="2"/>
      <c r="R67" s="2"/>
    </row>
    <row r="68" spans="1:18" ht="12.75" customHeight="1" x14ac:dyDescent="0.25">
      <c r="A68" s="47"/>
      <c r="B68" s="47"/>
      <c r="C68" s="47"/>
      <c r="D68" s="47"/>
      <c r="E68" s="47"/>
      <c r="F68" s="47"/>
      <c r="G68" s="47"/>
      <c r="H68" s="47"/>
      <c r="I68" s="47"/>
      <c r="J68" s="47"/>
      <c r="K68" s="47"/>
      <c r="L68" s="6"/>
      <c r="M68" s="6"/>
      <c r="N68" s="6"/>
      <c r="O68" s="6"/>
      <c r="P68" s="6"/>
      <c r="Q68" s="2"/>
      <c r="R68" s="2"/>
    </row>
    <row r="69" spans="1:18" s="10" customFormat="1" ht="18.75" customHeight="1" x14ac:dyDescent="0.25">
      <c r="A69" s="361" t="s">
        <v>140</v>
      </c>
      <c r="B69" s="361"/>
      <c r="C69" s="361"/>
      <c r="D69" s="361" t="s">
        <v>171</v>
      </c>
      <c r="E69" s="361"/>
      <c r="F69" s="361"/>
      <c r="G69" s="361"/>
      <c r="H69" s="361"/>
      <c r="I69" s="361" t="s">
        <v>141</v>
      </c>
      <c r="J69" s="361"/>
      <c r="K69" s="361"/>
    </row>
    <row r="70" spans="1:18" s="10" customFormat="1" ht="18.75" customHeight="1" x14ac:dyDescent="0.3">
      <c r="A70" s="29"/>
      <c r="B70" s="45"/>
      <c r="C70" s="29"/>
      <c r="D70" s="361" t="s">
        <v>172</v>
      </c>
      <c r="E70" s="361"/>
      <c r="F70" s="361"/>
      <c r="G70" s="361"/>
      <c r="H70" s="361"/>
      <c r="I70" s="363" t="s">
        <v>142</v>
      </c>
      <c r="J70" s="363"/>
      <c r="K70" s="363"/>
    </row>
    <row r="71" spans="1:18" s="10" customFormat="1" ht="48.75" customHeight="1" x14ac:dyDescent="0.25">
      <c r="B71" s="45"/>
      <c r="D71" s="10" t="s">
        <v>143</v>
      </c>
    </row>
    <row r="72" spans="1:18" s="10" customFormat="1" x14ac:dyDescent="0.25">
      <c r="B72" s="45"/>
    </row>
    <row r="73" spans="1:18" s="10" customFormat="1" ht="17.25" customHeight="1" x14ac:dyDescent="0.25">
      <c r="A73" s="363" t="s">
        <v>144</v>
      </c>
      <c r="B73" s="363"/>
      <c r="C73" s="363"/>
      <c r="D73" s="363" t="s">
        <v>145</v>
      </c>
      <c r="E73" s="363"/>
      <c r="F73" s="363"/>
      <c r="G73" s="363"/>
      <c r="H73" s="363"/>
      <c r="I73" s="363" t="s">
        <v>146</v>
      </c>
      <c r="J73" s="363"/>
      <c r="K73" s="363"/>
    </row>
    <row r="74" spans="1:18" s="10" customFormat="1" ht="17.25" customHeight="1" x14ac:dyDescent="0.25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57"/>
    </row>
    <row r="75" spans="1:18" s="10" customFormat="1" ht="17.25" customHeight="1" x14ac:dyDescent="0.25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57"/>
    </row>
    <row r="76" spans="1:18" s="10" customFormat="1" ht="17.25" customHeight="1" x14ac:dyDescent="0.25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57"/>
    </row>
    <row r="77" spans="1:18" s="10" customFormat="1" ht="17.25" customHeight="1" x14ac:dyDescent="0.25">
      <c r="A77" s="124"/>
      <c r="B77" s="124"/>
      <c r="C77" s="124"/>
      <c r="D77" s="124"/>
      <c r="E77" s="124"/>
      <c r="F77" s="124"/>
      <c r="G77" s="124"/>
      <c r="H77" s="124"/>
      <c r="I77" s="124"/>
      <c r="J77" s="124"/>
      <c r="K77" s="124"/>
    </row>
    <row r="78" spans="1:18" s="10" customFormat="1" ht="17.25" customHeight="1" x14ac:dyDescent="0.25">
      <c r="A78" s="124"/>
      <c r="B78" s="124"/>
      <c r="C78" s="124"/>
      <c r="D78" s="124"/>
      <c r="E78" s="124"/>
      <c r="F78" s="124"/>
      <c r="G78" s="124"/>
      <c r="H78" s="124"/>
      <c r="I78" s="124"/>
      <c r="J78" s="124"/>
      <c r="K78" s="124"/>
    </row>
    <row r="79" spans="1:18" s="10" customFormat="1" ht="17.25" customHeight="1" x14ac:dyDescent="0.25">
      <c r="A79" s="124"/>
      <c r="B79" s="124"/>
      <c r="C79" s="124"/>
      <c r="D79" s="124"/>
      <c r="E79" s="124"/>
      <c r="F79" s="124"/>
      <c r="G79" s="124"/>
      <c r="H79" s="124"/>
      <c r="I79" s="124"/>
      <c r="J79" s="124"/>
      <c r="K79" s="124"/>
    </row>
    <row r="80" spans="1:18" s="10" customFormat="1" ht="17.25" customHeight="1" x14ac:dyDescent="0.25">
      <c r="A80" s="124"/>
      <c r="B80" s="124"/>
      <c r="C80" s="124"/>
      <c r="D80" s="124"/>
      <c r="E80" s="124"/>
      <c r="F80" s="124"/>
      <c r="G80" s="124"/>
      <c r="H80" s="124"/>
      <c r="I80" s="124"/>
      <c r="J80" s="124"/>
      <c r="K80" s="124"/>
    </row>
    <row r="81" spans="1:19" s="10" customFormat="1" ht="17.25" customHeight="1" x14ac:dyDescent="0.25">
      <c r="A81" s="124"/>
      <c r="B81" s="124"/>
      <c r="C81" s="124"/>
      <c r="D81" s="124"/>
      <c r="E81" s="124"/>
      <c r="F81" s="124"/>
      <c r="G81" s="124"/>
      <c r="H81" s="124"/>
      <c r="I81" s="124"/>
      <c r="J81" s="124"/>
      <c r="K81" s="124"/>
    </row>
    <row r="82" spans="1:19" s="10" customFormat="1" ht="17.25" customHeight="1" x14ac:dyDescent="0.25">
      <c r="A82" s="124"/>
      <c r="B82" s="124"/>
      <c r="C82" s="124"/>
      <c r="D82" s="124"/>
      <c r="E82" s="124"/>
      <c r="F82" s="124"/>
      <c r="G82" s="124"/>
      <c r="H82" s="124"/>
      <c r="I82" s="124"/>
      <c r="J82" s="124"/>
      <c r="K82" s="124"/>
    </row>
    <row r="83" spans="1:19" s="10" customFormat="1" ht="17.25" customHeight="1" x14ac:dyDescent="0.25">
      <c r="A83" s="124"/>
      <c r="B83" s="124"/>
      <c r="C83" s="124"/>
      <c r="D83" s="124"/>
      <c r="E83" s="124"/>
      <c r="F83" s="124"/>
      <c r="G83" s="124"/>
      <c r="H83" s="124"/>
      <c r="I83" s="124"/>
      <c r="J83" s="124"/>
      <c r="K83" s="124"/>
    </row>
    <row r="84" spans="1:19" s="10" customFormat="1" ht="17.25" customHeight="1" x14ac:dyDescent="0.25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57"/>
    </row>
    <row r="85" spans="1:19" s="10" customFormat="1" ht="17.25" customHeight="1" x14ac:dyDescent="0.25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57"/>
    </row>
    <row r="86" spans="1:19" s="10" customFormat="1" ht="17.25" customHeight="1" x14ac:dyDescent="0.25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57"/>
    </row>
    <row r="87" spans="1:19" s="10" customFormat="1" ht="9.75" customHeight="1" x14ac:dyDescent="0.25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57"/>
    </row>
    <row r="88" spans="1:19" customFormat="1" ht="18" customHeight="1" x14ac:dyDescent="0.3">
      <c r="A88" s="362" t="s">
        <v>124</v>
      </c>
      <c r="B88" s="362"/>
      <c r="C88" s="362"/>
      <c r="D88" s="362"/>
      <c r="E88" s="32"/>
      <c r="F88" s="12"/>
      <c r="G88" s="12"/>
      <c r="J88" s="13"/>
      <c r="S88">
        <f>6700+150+500+180</f>
        <v>7530</v>
      </c>
    </row>
    <row r="89" spans="1:19" customFormat="1" ht="18" customHeight="1" x14ac:dyDescent="0.3">
      <c r="A89" s="363" t="s">
        <v>125</v>
      </c>
      <c r="B89" s="363"/>
      <c r="C89" s="363"/>
      <c r="D89" s="363"/>
      <c r="E89" s="30"/>
      <c r="F89" s="12"/>
      <c r="G89" s="12"/>
      <c r="J89" s="13"/>
    </row>
    <row r="90" spans="1:19" customFormat="1" ht="6" customHeight="1" x14ac:dyDescent="0.3">
      <c r="A90" s="30"/>
      <c r="B90" s="30"/>
      <c r="C90" s="30"/>
      <c r="D90" s="30"/>
      <c r="E90" s="30"/>
      <c r="F90" s="12"/>
      <c r="G90" s="12"/>
      <c r="J90" s="13"/>
    </row>
    <row r="91" spans="1:19" customFormat="1" ht="16.5" customHeight="1" x14ac:dyDescent="0.25">
      <c r="A91" s="363" t="s">
        <v>126</v>
      </c>
      <c r="B91" s="363"/>
      <c r="C91" s="363"/>
      <c r="D91" s="363"/>
      <c r="E91" s="363"/>
      <c r="F91" s="363"/>
      <c r="G91" s="363"/>
      <c r="H91" s="363"/>
      <c r="I91" s="363"/>
      <c r="J91" s="363"/>
      <c r="K91" s="363"/>
    </row>
    <row r="92" spans="1:19" customFormat="1" ht="16.5" customHeight="1" x14ac:dyDescent="0.25">
      <c r="A92" s="363" t="s">
        <v>1046</v>
      </c>
      <c r="B92" s="363"/>
      <c r="C92" s="363"/>
      <c r="D92" s="363"/>
      <c r="E92" s="363"/>
      <c r="F92" s="363"/>
      <c r="G92" s="363"/>
      <c r="H92" s="363"/>
      <c r="I92" s="363"/>
      <c r="J92" s="363"/>
      <c r="K92" s="363"/>
    </row>
    <row r="93" spans="1:19" s="33" customFormat="1" ht="19.5" customHeight="1" x14ac:dyDescent="0.25">
      <c r="A93" s="370" t="s">
        <v>421</v>
      </c>
      <c r="B93" s="370"/>
      <c r="C93" s="370"/>
      <c r="D93" s="370"/>
      <c r="E93" s="370"/>
      <c r="F93" s="370"/>
      <c r="G93" s="370"/>
      <c r="H93" s="370"/>
      <c r="I93" s="370"/>
      <c r="J93" s="370"/>
      <c r="K93" s="370"/>
    </row>
    <row r="94" spans="1:19" customFormat="1" ht="10.5" customHeight="1" x14ac:dyDescent="0.25">
      <c r="A94" s="15"/>
      <c r="B94" s="16"/>
      <c r="C94" s="17"/>
      <c r="D94" s="18"/>
      <c r="E94" s="15"/>
      <c r="F94" s="19"/>
      <c r="G94" s="19"/>
      <c r="H94" s="15"/>
      <c r="I94" s="17"/>
      <c r="J94" s="20"/>
    </row>
    <row r="95" spans="1:19" s="23" customFormat="1" ht="19.5" customHeight="1" x14ac:dyDescent="0.2">
      <c r="A95" s="364" t="s">
        <v>118</v>
      </c>
      <c r="B95" s="364" t="s">
        <v>127</v>
      </c>
      <c r="C95" s="366" t="s">
        <v>128</v>
      </c>
      <c r="D95" s="367"/>
      <c r="E95" s="364" t="s">
        <v>129</v>
      </c>
      <c r="F95" s="21" t="s">
        <v>130</v>
      </c>
      <c r="G95" s="21" t="s">
        <v>182</v>
      </c>
      <c r="H95" s="21" t="s">
        <v>131</v>
      </c>
      <c r="I95" s="21" t="s">
        <v>132</v>
      </c>
      <c r="J95" s="22" t="s">
        <v>133</v>
      </c>
      <c r="K95" s="364" t="s">
        <v>134</v>
      </c>
    </row>
    <row r="96" spans="1:19" s="23" customFormat="1" ht="19.5" customHeight="1" x14ac:dyDescent="0.2">
      <c r="A96" s="365"/>
      <c r="B96" s="365"/>
      <c r="C96" s="368"/>
      <c r="D96" s="369"/>
      <c r="E96" s="365"/>
      <c r="F96" s="24" t="s">
        <v>135</v>
      </c>
      <c r="G96" s="24" t="s">
        <v>169</v>
      </c>
      <c r="H96" s="24" t="s">
        <v>136</v>
      </c>
      <c r="I96" s="24" t="s">
        <v>137</v>
      </c>
      <c r="J96" s="25" t="s">
        <v>138</v>
      </c>
      <c r="K96" s="365"/>
    </row>
    <row r="97" spans="1:18" ht="25.5" customHeight="1" x14ac:dyDescent="0.25">
      <c r="A97" s="1">
        <v>1</v>
      </c>
      <c r="B97" s="143" t="s">
        <v>819</v>
      </c>
      <c r="C97" s="54" t="s">
        <v>820</v>
      </c>
      <c r="D97" s="55" t="s">
        <v>168</v>
      </c>
      <c r="E97" s="52" t="s">
        <v>821</v>
      </c>
      <c r="F97" s="144">
        <v>3.38</v>
      </c>
      <c r="G97" s="145">
        <v>94</v>
      </c>
      <c r="H97" s="146" t="s">
        <v>121</v>
      </c>
      <c r="I97" s="197" t="s">
        <v>123</v>
      </c>
      <c r="J97" s="151">
        <v>1050000</v>
      </c>
      <c r="K97" s="148"/>
      <c r="L97" s="149" t="s">
        <v>822</v>
      </c>
      <c r="M97" s="149"/>
      <c r="N97" s="52">
        <v>8.11</v>
      </c>
      <c r="O97" s="52">
        <v>16</v>
      </c>
      <c r="P97" s="52">
        <v>16</v>
      </c>
      <c r="Q97" s="52">
        <v>16</v>
      </c>
      <c r="R97" s="2"/>
    </row>
    <row r="98" spans="1:18" ht="25.5" customHeight="1" x14ac:dyDescent="0.25">
      <c r="A98" s="357" t="s">
        <v>139</v>
      </c>
      <c r="B98" s="358"/>
      <c r="C98" s="358"/>
      <c r="D98" s="358"/>
      <c r="E98" s="358"/>
      <c r="F98" s="358"/>
      <c r="G98" s="358"/>
      <c r="H98" s="358"/>
      <c r="I98" s="359"/>
      <c r="J98" s="77">
        <f>SUM(J97:J97)</f>
        <v>1050000</v>
      </c>
      <c r="K98" s="381"/>
      <c r="L98" s="382"/>
      <c r="M98" s="65"/>
      <c r="N98" s="68"/>
      <c r="O98" s="68"/>
      <c r="P98" s="68"/>
      <c r="Q98" s="68"/>
      <c r="R98" s="68"/>
    </row>
    <row r="99" spans="1:18" ht="21" customHeight="1" x14ac:dyDescent="0.25">
      <c r="A99" s="384" t="s">
        <v>1045</v>
      </c>
      <c r="B99" s="384"/>
      <c r="C99" s="384"/>
      <c r="D99" s="384"/>
      <c r="E99" s="384"/>
      <c r="F99" s="384"/>
      <c r="G99" s="384"/>
      <c r="H99" s="384"/>
      <c r="I99" s="384"/>
      <c r="J99" s="384"/>
      <c r="K99" s="384"/>
      <c r="L99" s="6"/>
      <c r="M99" s="6"/>
      <c r="N99" s="6"/>
      <c r="O99" s="6"/>
      <c r="P99" s="6"/>
      <c r="Q99" s="2"/>
      <c r="R99" s="2"/>
    </row>
    <row r="100" spans="1:18" ht="25.5" customHeight="1" x14ac:dyDescent="0.25">
      <c r="A100" s="47"/>
      <c r="B100" s="47"/>
      <c r="C100" s="47"/>
      <c r="D100" s="47"/>
      <c r="E100" s="47"/>
      <c r="F100" s="47"/>
      <c r="G100" s="47"/>
      <c r="H100" s="47"/>
      <c r="I100" s="47"/>
      <c r="J100" s="47"/>
      <c r="K100" s="47"/>
      <c r="L100" s="6"/>
      <c r="M100" s="6"/>
      <c r="N100" s="6"/>
      <c r="O100" s="6"/>
      <c r="P100" s="6"/>
      <c r="Q100" s="2"/>
      <c r="R100" s="2"/>
    </row>
    <row r="101" spans="1:18" s="10" customFormat="1" x14ac:dyDescent="0.25">
      <c r="A101" s="361" t="s">
        <v>140</v>
      </c>
      <c r="B101" s="361"/>
      <c r="C101" s="361"/>
      <c r="D101" s="361" t="s">
        <v>171</v>
      </c>
      <c r="E101" s="361"/>
      <c r="F101" s="361"/>
      <c r="G101" s="361"/>
      <c r="H101" s="361"/>
      <c r="I101" s="361" t="s">
        <v>141</v>
      </c>
      <c r="J101" s="361"/>
      <c r="K101" s="361"/>
    </row>
    <row r="102" spans="1:18" s="10" customFormat="1" ht="18.75" x14ac:dyDescent="0.3">
      <c r="A102" s="29"/>
      <c r="B102" s="45"/>
      <c r="C102" s="29"/>
      <c r="D102" s="361" t="s">
        <v>172</v>
      </c>
      <c r="E102" s="361"/>
      <c r="F102" s="361"/>
      <c r="G102" s="361"/>
      <c r="H102" s="361"/>
      <c r="I102" s="363" t="s">
        <v>142</v>
      </c>
      <c r="J102" s="363"/>
      <c r="K102" s="363"/>
    </row>
    <row r="103" spans="1:18" s="10" customFormat="1" ht="31.5" customHeight="1" x14ac:dyDescent="0.25">
      <c r="B103" s="45"/>
      <c r="D103" s="10" t="s">
        <v>143</v>
      </c>
    </row>
    <row r="104" spans="1:18" s="10" customFormat="1" x14ac:dyDescent="0.25">
      <c r="B104" s="45"/>
    </row>
    <row r="105" spans="1:18" s="10" customFormat="1" ht="17.25" customHeight="1" x14ac:dyDescent="0.25">
      <c r="A105" s="363" t="s">
        <v>144</v>
      </c>
      <c r="B105" s="363"/>
      <c r="C105" s="363"/>
      <c r="D105" s="363" t="s">
        <v>145</v>
      </c>
      <c r="E105" s="363"/>
      <c r="F105" s="363"/>
      <c r="G105" s="363"/>
      <c r="H105" s="363"/>
      <c r="I105" s="363" t="s">
        <v>146</v>
      </c>
      <c r="J105" s="363"/>
      <c r="K105" s="363"/>
    </row>
    <row r="106" spans="1:18" s="10" customFormat="1" ht="17.25" customHeight="1" x14ac:dyDescent="0.25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57"/>
    </row>
    <row r="107" spans="1:18" s="10" customFormat="1" ht="17.25" customHeight="1" x14ac:dyDescent="0.25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57"/>
    </row>
    <row r="108" spans="1:18" s="10" customFormat="1" ht="17.25" customHeight="1" x14ac:dyDescent="0.25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57"/>
    </row>
    <row r="109" spans="1:18" s="10" customFormat="1" ht="17.25" customHeight="1" x14ac:dyDescent="0.25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57"/>
    </row>
    <row r="110" spans="1:18" s="10" customFormat="1" ht="17.25" customHeight="1" x14ac:dyDescent="0.25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57"/>
    </row>
    <row r="111" spans="1:18" s="10" customFormat="1" ht="17.25" customHeight="1" x14ac:dyDescent="0.25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57"/>
    </row>
    <row r="112" spans="1:18" s="10" customFormat="1" ht="17.25" customHeight="1" x14ac:dyDescent="0.25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57"/>
    </row>
    <row r="113" spans="1:11" s="10" customFormat="1" ht="17.25" customHeight="1" x14ac:dyDescent="0.25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57"/>
    </row>
  </sheetData>
  <mergeCells count="81">
    <mergeCell ref="I102:K102"/>
    <mergeCell ref="A105:C105"/>
    <mergeCell ref="D105:H105"/>
    <mergeCell ref="I105:K105"/>
    <mergeCell ref="A89:D89"/>
    <mergeCell ref="A93:K93"/>
    <mergeCell ref="A95:A96"/>
    <mergeCell ref="B95:B96"/>
    <mergeCell ref="C95:D96"/>
    <mergeCell ref="E95:E96"/>
    <mergeCell ref="K95:K96"/>
    <mergeCell ref="D102:H102"/>
    <mergeCell ref="A98:I98"/>
    <mergeCell ref="K98:L98"/>
    <mergeCell ref="A19:I19"/>
    <mergeCell ref="A66:I66"/>
    <mergeCell ref="A101:C101"/>
    <mergeCell ref="D101:H101"/>
    <mergeCell ref="I101:K101"/>
    <mergeCell ref="A40:I40"/>
    <mergeCell ref="D44:H44"/>
    <mergeCell ref="A88:D88"/>
    <mergeCell ref="A91:K91"/>
    <mergeCell ref="A92:K92"/>
    <mergeCell ref="A57:D57"/>
    <mergeCell ref="A60:K60"/>
    <mergeCell ref="A20:K20"/>
    <mergeCell ref="A99:K99"/>
    <mergeCell ref="A27:D27"/>
    <mergeCell ref="A30:K30"/>
    <mergeCell ref="A34:A35"/>
    <mergeCell ref="B34:B35"/>
    <mergeCell ref="C34:D35"/>
    <mergeCell ref="E34:E35"/>
    <mergeCell ref="K34:K35"/>
    <mergeCell ref="A69:C69"/>
    <mergeCell ref="D69:H69"/>
    <mergeCell ref="I69:K69"/>
    <mergeCell ref="A56:D56"/>
    <mergeCell ref="A59:K59"/>
    <mergeCell ref="A63:A64"/>
    <mergeCell ref="B63:B64"/>
    <mergeCell ref="A8:A9"/>
    <mergeCell ref="B8:B9"/>
    <mergeCell ref="C8:D9"/>
    <mergeCell ref="E8:E9"/>
    <mergeCell ref="K8:K9"/>
    <mergeCell ref="A1:D1"/>
    <mergeCell ref="A2:D2"/>
    <mergeCell ref="A4:K4"/>
    <mergeCell ref="A5:K5"/>
    <mergeCell ref="A6:K6"/>
    <mergeCell ref="A22:C22"/>
    <mergeCell ref="D22:H22"/>
    <mergeCell ref="I22:K22"/>
    <mergeCell ref="I23:K23"/>
    <mergeCell ref="A26:C26"/>
    <mergeCell ref="D26:H26"/>
    <mergeCell ref="I26:K26"/>
    <mergeCell ref="D23:H23"/>
    <mergeCell ref="A41:K41"/>
    <mergeCell ref="A67:K67"/>
    <mergeCell ref="A61:K61"/>
    <mergeCell ref="A28:D28"/>
    <mergeCell ref="A31:K31"/>
    <mergeCell ref="A32:K32"/>
    <mergeCell ref="A43:C43"/>
    <mergeCell ref="D43:H43"/>
    <mergeCell ref="I43:K43"/>
    <mergeCell ref="I44:K44"/>
    <mergeCell ref="A47:C47"/>
    <mergeCell ref="D47:H47"/>
    <mergeCell ref="I47:K47"/>
    <mergeCell ref="C63:D64"/>
    <mergeCell ref="E63:E64"/>
    <mergeCell ref="K63:K64"/>
    <mergeCell ref="I70:K70"/>
    <mergeCell ref="A73:C73"/>
    <mergeCell ref="D73:H73"/>
    <mergeCell ref="I73:K73"/>
    <mergeCell ref="D70:H70"/>
  </mergeCells>
  <pageMargins left="1.23" right="0.2" top="0.25" bottom="0.2" header="0.27" footer="0.2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1"/>
  <sheetViews>
    <sheetView topLeftCell="A37" workbookViewId="0">
      <selection activeCell="J40" sqref="J40:J49"/>
    </sheetView>
  </sheetViews>
  <sheetFormatPr defaultRowHeight="15.75" x14ac:dyDescent="0.25"/>
  <cols>
    <col min="1" max="1" width="4.7109375" style="1" customWidth="1"/>
    <col min="2" max="2" width="20.85546875" style="2" customWidth="1"/>
    <col min="3" max="3" width="17.7109375" style="2" customWidth="1"/>
    <col min="4" max="4" width="8.5703125" style="2" customWidth="1"/>
    <col min="5" max="5" width="13.140625" style="1" customWidth="1"/>
    <col min="6" max="6" width="8" style="1" customWidth="1"/>
    <col min="7" max="7" width="6.5703125" style="1" customWidth="1"/>
    <col min="8" max="8" width="11.28515625" style="2" customWidth="1"/>
    <col min="9" max="9" width="10.85546875" style="2" customWidth="1"/>
    <col min="10" max="11" width="13.5703125" style="9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7" s="183" customFormat="1" ht="18" customHeight="1" x14ac:dyDescent="0.25">
      <c r="A1" s="398" t="s">
        <v>124</v>
      </c>
      <c r="B1" s="398"/>
      <c r="C1" s="398"/>
      <c r="D1" s="398"/>
      <c r="E1" s="185"/>
      <c r="F1" s="186"/>
      <c r="G1" s="186"/>
      <c r="J1" s="187"/>
    </row>
    <row r="2" spans="1:17" s="183" customFormat="1" ht="18" customHeight="1" x14ac:dyDescent="0.25">
      <c r="A2" s="385" t="s">
        <v>125</v>
      </c>
      <c r="B2" s="385"/>
      <c r="C2" s="385"/>
      <c r="D2" s="385"/>
      <c r="E2" s="43"/>
      <c r="F2" s="186"/>
      <c r="G2" s="186"/>
      <c r="J2" s="187"/>
    </row>
    <row r="3" spans="1:17" customFormat="1" ht="6" customHeight="1" x14ac:dyDescent="0.3">
      <c r="A3" s="30"/>
      <c r="B3" s="30"/>
      <c r="C3" s="30"/>
      <c r="D3" s="30"/>
      <c r="E3" s="30"/>
      <c r="F3" s="12"/>
      <c r="G3" s="12"/>
      <c r="J3" s="13"/>
    </row>
    <row r="4" spans="1:17" customFormat="1" ht="23.25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</row>
    <row r="5" spans="1:17" customFormat="1" ht="23.25" customHeight="1" x14ac:dyDescent="0.25">
      <c r="A5" s="363" t="s">
        <v>1047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17" s="33" customFormat="1" ht="23.2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</row>
    <row r="7" spans="1:17" customFormat="1" ht="3" customHeight="1" x14ac:dyDescent="0.25">
      <c r="A7" s="15"/>
      <c r="B7" s="16"/>
      <c r="C7" s="17"/>
      <c r="D7" s="18"/>
      <c r="E7" s="15"/>
      <c r="F7" s="19"/>
      <c r="G7" s="19"/>
      <c r="H7" s="15"/>
      <c r="I7" s="17"/>
      <c r="J7" s="20"/>
    </row>
    <row r="8" spans="1:17" s="23" customFormat="1" ht="12.75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17" s="23" customFormat="1" ht="12.75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17" s="2" customFormat="1" ht="18" customHeight="1" x14ac:dyDescent="0.25">
      <c r="A10" s="142">
        <v>1</v>
      </c>
      <c r="B10" s="143" t="s">
        <v>823</v>
      </c>
      <c r="C10" s="54" t="s">
        <v>23</v>
      </c>
      <c r="D10" s="55" t="s">
        <v>85</v>
      </c>
      <c r="E10" s="52" t="s">
        <v>824</v>
      </c>
      <c r="F10" s="144">
        <v>3.75</v>
      </c>
      <c r="G10" s="145">
        <v>92</v>
      </c>
      <c r="H10" s="146" t="s">
        <v>149</v>
      </c>
      <c r="I10" s="146" t="s">
        <v>149</v>
      </c>
      <c r="J10" s="151">
        <v>1150000</v>
      </c>
      <c r="K10" s="148"/>
      <c r="L10" s="149" t="s">
        <v>825</v>
      </c>
      <c r="M10" s="149"/>
      <c r="N10" s="52">
        <v>8.92</v>
      </c>
      <c r="O10" s="52">
        <v>20</v>
      </c>
      <c r="P10" s="52">
        <v>20</v>
      </c>
      <c r="Q10" s="52">
        <v>20</v>
      </c>
    </row>
    <row r="11" spans="1:17" s="2" customFormat="1" ht="18" customHeight="1" x14ac:dyDescent="0.25">
      <c r="A11" s="169">
        <v>2</v>
      </c>
      <c r="B11" s="143" t="s">
        <v>826</v>
      </c>
      <c r="C11" s="54" t="s">
        <v>827</v>
      </c>
      <c r="D11" s="55" t="s">
        <v>15</v>
      </c>
      <c r="E11" s="52" t="s">
        <v>828</v>
      </c>
      <c r="F11" s="144">
        <v>3.7</v>
      </c>
      <c r="G11" s="145">
        <v>90</v>
      </c>
      <c r="H11" s="146" t="s">
        <v>149</v>
      </c>
      <c r="I11" s="195" t="s">
        <v>149</v>
      </c>
      <c r="J11" s="151">
        <v>1150000</v>
      </c>
      <c r="K11" s="148"/>
      <c r="L11" s="149" t="s">
        <v>825</v>
      </c>
      <c r="M11" s="149"/>
      <c r="N11" s="52">
        <v>8.64</v>
      </c>
      <c r="O11" s="52">
        <v>20</v>
      </c>
      <c r="P11" s="52">
        <v>20</v>
      </c>
      <c r="Q11" s="52">
        <v>20</v>
      </c>
    </row>
    <row r="12" spans="1:17" s="2" customFormat="1" ht="18" customHeight="1" x14ac:dyDescent="0.25">
      <c r="A12" s="169">
        <v>3</v>
      </c>
      <c r="B12" s="143" t="s">
        <v>322</v>
      </c>
      <c r="C12" s="54" t="s">
        <v>323</v>
      </c>
      <c r="D12" s="55" t="s">
        <v>53</v>
      </c>
      <c r="E12" s="52" t="s">
        <v>324</v>
      </c>
      <c r="F12" s="144">
        <v>3.7</v>
      </c>
      <c r="G12" s="145">
        <v>90</v>
      </c>
      <c r="H12" s="146" t="s">
        <v>149</v>
      </c>
      <c r="I12" s="146" t="s">
        <v>149</v>
      </c>
      <c r="J12" s="151">
        <v>1150000</v>
      </c>
      <c r="K12" s="148"/>
      <c r="L12" s="149" t="s">
        <v>825</v>
      </c>
      <c r="M12" s="149"/>
      <c r="N12" s="52">
        <v>8.61</v>
      </c>
      <c r="O12" s="52">
        <v>20</v>
      </c>
      <c r="P12" s="52">
        <v>20</v>
      </c>
      <c r="Q12" s="52">
        <v>20</v>
      </c>
    </row>
    <row r="13" spans="1:17" s="2" customFormat="1" ht="18" customHeight="1" x14ac:dyDescent="0.25">
      <c r="A13" s="169">
        <v>4</v>
      </c>
      <c r="B13" s="143" t="s">
        <v>317</v>
      </c>
      <c r="C13" s="54" t="s">
        <v>318</v>
      </c>
      <c r="D13" s="55" t="s">
        <v>55</v>
      </c>
      <c r="E13" s="52" t="s">
        <v>319</v>
      </c>
      <c r="F13" s="144">
        <v>3.7</v>
      </c>
      <c r="G13" s="145">
        <v>90</v>
      </c>
      <c r="H13" s="146" t="s">
        <v>149</v>
      </c>
      <c r="I13" s="195" t="s">
        <v>149</v>
      </c>
      <c r="J13" s="151">
        <v>1150000</v>
      </c>
      <c r="K13" s="148"/>
      <c r="L13" s="149" t="s">
        <v>825</v>
      </c>
      <c r="M13" s="149"/>
      <c r="N13" s="52">
        <v>8.64</v>
      </c>
      <c r="O13" s="52">
        <v>20</v>
      </c>
      <c r="P13" s="52">
        <v>20</v>
      </c>
      <c r="Q13" s="52">
        <v>20</v>
      </c>
    </row>
    <row r="14" spans="1:17" s="2" customFormat="1" ht="18" customHeight="1" x14ac:dyDescent="0.25">
      <c r="A14" s="169">
        <v>5</v>
      </c>
      <c r="B14" s="143" t="s">
        <v>829</v>
      </c>
      <c r="C14" s="54" t="s">
        <v>23</v>
      </c>
      <c r="D14" s="55" t="s">
        <v>43</v>
      </c>
      <c r="E14" s="52" t="s">
        <v>830</v>
      </c>
      <c r="F14" s="144">
        <v>3.6</v>
      </c>
      <c r="G14" s="145">
        <v>90</v>
      </c>
      <c r="H14" s="146" t="s">
        <v>149</v>
      </c>
      <c r="I14" s="146" t="s">
        <v>149</v>
      </c>
      <c r="J14" s="151">
        <v>1150000</v>
      </c>
      <c r="K14" s="148"/>
      <c r="L14" s="149" t="s">
        <v>825</v>
      </c>
      <c r="M14" s="149"/>
      <c r="N14" s="52">
        <v>8.82</v>
      </c>
      <c r="O14" s="52">
        <v>20</v>
      </c>
      <c r="P14" s="52">
        <v>20</v>
      </c>
      <c r="Q14" s="52">
        <v>20</v>
      </c>
    </row>
    <row r="15" spans="1:17" s="2" customFormat="1" ht="18" customHeight="1" x14ac:dyDescent="0.25">
      <c r="A15" s="169">
        <v>6</v>
      </c>
      <c r="B15" s="143" t="s">
        <v>320</v>
      </c>
      <c r="C15" s="54" t="s">
        <v>321</v>
      </c>
      <c r="D15" s="55" t="s">
        <v>18</v>
      </c>
      <c r="E15" s="52" t="s">
        <v>71</v>
      </c>
      <c r="F15" s="144">
        <v>3.55</v>
      </c>
      <c r="G15" s="145">
        <v>85</v>
      </c>
      <c r="H15" s="146" t="s">
        <v>152</v>
      </c>
      <c r="I15" s="197" t="s">
        <v>123</v>
      </c>
      <c r="J15" s="151">
        <v>1050000</v>
      </c>
      <c r="K15" s="148"/>
      <c r="L15" s="149" t="s">
        <v>825</v>
      </c>
      <c r="M15" s="149"/>
      <c r="N15" s="52">
        <v>8.48</v>
      </c>
      <c r="O15" s="52">
        <v>20</v>
      </c>
      <c r="P15" s="52">
        <v>20</v>
      </c>
      <c r="Q15" s="52">
        <v>20</v>
      </c>
    </row>
    <row r="16" spans="1:17" s="2" customFormat="1" ht="18" customHeight="1" x14ac:dyDescent="0.25">
      <c r="A16" s="169">
        <v>7</v>
      </c>
      <c r="B16" s="143" t="s">
        <v>831</v>
      </c>
      <c r="C16" s="54" t="s">
        <v>832</v>
      </c>
      <c r="D16" s="55" t="s">
        <v>833</v>
      </c>
      <c r="E16" s="52" t="s">
        <v>834</v>
      </c>
      <c r="F16" s="144">
        <v>3.55</v>
      </c>
      <c r="G16" s="145">
        <v>88</v>
      </c>
      <c r="H16" s="146" t="s">
        <v>152</v>
      </c>
      <c r="I16" s="196" t="s">
        <v>123</v>
      </c>
      <c r="J16" s="151">
        <v>1050000</v>
      </c>
      <c r="K16" s="148"/>
      <c r="L16" s="149" t="s">
        <v>825</v>
      </c>
      <c r="M16" s="149"/>
      <c r="N16" s="52">
        <v>8.4499999999999993</v>
      </c>
      <c r="O16" s="52">
        <v>20</v>
      </c>
      <c r="P16" s="52">
        <v>20</v>
      </c>
      <c r="Q16" s="52">
        <v>20</v>
      </c>
    </row>
    <row r="17" spans="1:18" ht="18" customHeight="1" x14ac:dyDescent="0.25">
      <c r="A17" s="169">
        <v>8</v>
      </c>
      <c r="B17" s="143" t="s">
        <v>835</v>
      </c>
      <c r="C17" s="54" t="s">
        <v>836</v>
      </c>
      <c r="D17" s="55" t="s">
        <v>245</v>
      </c>
      <c r="E17" s="52" t="s">
        <v>837</v>
      </c>
      <c r="F17" s="144">
        <v>3.55</v>
      </c>
      <c r="G17" s="145">
        <v>85</v>
      </c>
      <c r="H17" s="146" t="s">
        <v>152</v>
      </c>
      <c r="I17" s="197" t="s">
        <v>123</v>
      </c>
      <c r="J17" s="151">
        <v>1050000</v>
      </c>
      <c r="K17" s="148"/>
      <c r="L17" s="149" t="s">
        <v>825</v>
      </c>
      <c r="M17" s="149"/>
      <c r="N17" s="52">
        <v>8.5399999999999991</v>
      </c>
      <c r="O17" s="52">
        <v>20</v>
      </c>
      <c r="P17" s="52">
        <v>20</v>
      </c>
      <c r="Q17" s="52">
        <v>20</v>
      </c>
      <c r="R17" s="2"/>
    </row>
    <row r="18" spans="1:18" ht="18" customHeight="1" x14ac:dyDescent="0.25">
      <c r="A18" s="169">
        <v>9</v>
      </c>
      <c r="B18" s="143" t="s">
        <v>838</v>
      </c>
      <c r="C18" s="54" t="s">
        <v>376</v>
      </c>
      <c r="D18" s="55" t="s">
        <v>8</v>
      </c>
      <c r="E18" s="52" t="s">
        <v>381</v>
      </c>
      <c r="F18" s="144">
        <v>3.55</v>
      </c>
      <c r="G18" s="145">
        <v>88</v>
      </c>
      <c r="H18" s="146" t="s">
        <v>152</v>
      </c>
      <c r="I18" s="196" t="s">
        <v>123</v>
      </c>
      <c r="J18" s="151">
        <v>1050000</v>
      </c>
      <c r="K18" s="148"/>
      <c r="L18" s="149" t="s">
        <v>825</v>
      </c>
      <c r="M18" s="149"/>
      <c r="N18" s="52">
        <v>8.32</v>
      </c>
      <c r="O18" s="52">
        <v>20</v>
      </c>
      <c r="P18" s="52">
        <v>20</v>
      </c>
      <c r="Q18" s="52">
        <v>20</v>
      </c>
      <c r="R18" s="2"/>
    </row>
    <row r="19" spans="1:18" ht="18" customHeight="1" x14ac:dyDescent="0.25">
      <c r="A19" s="169">
        <v>10</v>
      </c>
      <c r="B19" s="143" t="s">
        <v>839</v>
      </c>
      <c r="C19" s="54" t="s">
        <v>59</v>
      </c>
      <c r="D19" s="55" t="s">
        <v>287</v>
      </c>
      <c r="E19" s="52" t="s">
        <v>840</v>
      </c>
      <c r="F19" s="144">
        <v>3.45</v>
      </c>
      <c r="G19" s="145">
        <v>85</v>
      </c>
      <c r="H19" s="146" t="s">
        <v>152</v>
      </c>
      <c r="I19" s="197" t="s">
        <v>123</v>
      </c>
      <c r="J19" s="151">
        <v>1050000</v>
      </c>
      <c r="K19" s="148"/>
      <c r="L19" s="149" t="s">
        <v>825</v>
      </c>
      <c r="M19" s="149"/>
      <c r="N19" s="52">
        <v>8.4</v>
      </c>
      <c r="O19" s="52">
        <v>20</v>
      </c>
      <c r="P19" s="52">
        <v>20</v>
      </c>
      <c r="Q19" s="52">
        <v>20</v>
      </c>
      <c r="R19" s="2"/>
    </row>
    <row r="20" spans="1:18" ht="18" customHeight="1" x14ac:dyDescent="0.25">
      <c r="A20" s="169">
        <v>11</v>
      </c>
      <c r="B20" s="143" t="s">
        <v>841</v>
      </c>
      <c r="C20" s="54" t="s">
        <v>842</v>
      </c>
      <c r="D20" s="55" t="s">
        <v>280</v>
      </c>
      <c r="E20" s="52" t="s">
        <v>843</v>
      </c>
      <c r="F20" s="144">
        <v>3.4</v>
      </c>
      <c r="G20" s="145">
        <v>95</v>
      </c>
      <c r="H20" s="146" t="s">
        <v>121</v>
      </c>
      <c r="I20" s="196" t="s">
        <v>123</v>
      </c>
      <c r="J20" s="151">
        <v>1050000</v>
      </c>
      <c r="K20" s="148"/>
      <c r="L20" s="149" t="s">
        <v>825</v>
      </c>
      <c r="M20" s="149"/>
      <c r="N20" s="52">
        <v>8.4700000000000006</v>
      </c>
      <c r="O20" s="52">
        <v>20</v>
      </c>
      <c r="P20" s="52">
        <v>20</v>
      </c>
      <c r="Q20" s="52">
        <v>20</v>
      </c>
      <c r="R20" s="2"/>
    </row>
    <row r="21" spans="1:18" ht="18" customHeight="1" x14ac:dyDescent="0.25">
      <c r="A21" s="170">
        <v>12</v>
      </c>
      <c r="B21" s="143" t="s">
        <v>844</v>
      </c>
      <c r="C21" s="54" t="s">
        <v>845</v>
      </c>
      <c r="D21" s="55" t="s">
        <v>56</v>
      </c>
      <c r="E21" s="52" t="s">
        <v>846</v>
      </c>
      <c r="F21" s="144">
        <v>3.4</v>
      </c>
      <c r="G21" s="145">
        <v>85</v>
      </c>
      <c r="H21" s="146" t="s">
        <v>152</v>
      </c>
      <c r="I21" s="197" t="s">
        <v>123</v>
      </c>
      <c r="J21" s="213">
        <v>1050000</v>
      </c>
      <c r="K21" s="214"/>
      <c r="L21" s="149" t="s">
        <v>825</v>
      </c>
      <c r="M21" s="149"/>
      <c r="N21" s="52">
        <v>8.4499999999999993</v>
      </c>
      <c r="O21" s="52">
        <v>20</v>
      </c>
      <c r="P21" s="52">
        <v>20</v>
      </c>
      <c r="Q21" s="52">
        <v>20</v>
      </c>
      <c r="R21" s="2"/>
    </row>
    <row r="22" spans="1:18" ht="18" customHeight="1" x14ac:dyDescent="0.25">
      <c r="A22" s="357" t="s">
        <v>139</v>
      </c>
      <c r="B22" s="358"/>
      <c r="C22" s="358"/>
      <c r="D22" s="358"/>
      <c r="E22" s="358"/>
      <c r="F22" s="358"/>
      <c r="G22" s="358"/>
      <c r="H22" s="358"/>
      <c r="I22" s="359"/>
      <c r="J22" s="211">
        <f>SUM(J10:J21)</f>
        <v>13100000</v>
      </c>
      <c r="K22" s="212"/>
      <c r="L22" s="149"/>
      <c r="M22" s="149"/>
      <c r="N22" s="52"/>
      <c r="O22" s="52"/>
      <c r="P22" s="52"/>
      <c r="Q22" s="52"/>
      <c r="R22" s="2"/>
    </row>
    <row r="23" spans="1:18" ht="26.25" customHeight="1" x14ac:dyDescent="0.25">
      <c r="A23" s="360" t="s">
        <v>1315</v>
      </c>
      <c r="B23" s="360"/>
      <c r="C23" s="360"/>
      <c r="D23" s="360"/>
      <c r="E23" s="360"/>
      <c r="F23" s="360"/>
      <c r="G23" s="360"/>
      <c r="H23" s="360"/>
      <c r="I23" s="360"/>
      <c r="J23" s="360"/>
      <c r="K23" s="360"/>
      <c r="L23" s="6"/>
      <c r="M23" s="6"/>
      <c r="N23" s="6"/>
      <c r="O23" s="6"/>
      <c r="P23" s="6"/>
      <c r="Q23" s="2"/>
      <c r="R23" s="2"/>
    </row>
    <row r="24" spans="1:18" ht="18.75" customHeight="1" x14ac:dyDescent="0.25">
      <c r="A24" s="31"/>
      <c r="B24" s="31"/>
      <c r="C24" s="31"/>
      <c r="D24" s="31"/>
      <c r="E24" s="6"/>
      <c r="F24" s="7"/>
      <c r="G24" s="7"/>
      <c r="H24" s="34"/>
      <c r="I24" s="34"/>
      <c r="J24" s="35"/>
      <c r="K24" s="35"/>
      <c r="L24" s="6"/>
      <c r="M24" s="6"/>
      <c r="N24" s="6"/>
      <c r="O24" s="6"/>
      <c r="P24" s="6"/>
      <c r="Q24" s="2"/>
      <c r="R24" s="2"/>
    </row>
    <row r="25" spans="1:18" s="10" customFormat="1" x14ac:dyDescent="0.25">
      <c r="A25" s="361" t="s">
        <v>140</v>
      </c>
      <c r="B25" s="361"/>
      <c r="C25" s="361"/>
      <c r="D25" s="361" t="s">
        <v>171</v>
      </c>
      <c r="E25" s="361"/>
      <c r="F25" s="361"/>
      <c r="G25" s="361"/>
      <c r="H25" s="361"/>
      <c r="I25" s="361" t="s">
        <v>141</v>
      </c>
      <c r="J25" s="361"/>
      <c r="K25" s="361"/>
    </row>
    <row r="26" spans="1:18" s="10" customFormat="1" ht="18.75" x14ac:dyDescent="0.3">
      <c r="A26" s="29"/>
      <c r="B26" s="45"/>
      <c r="C26" s="29"/>
      <c r="D26" s="361" t="s">
        <v>172</v>
      </c>
      <c r="E26" s="361"/>
      <c r="F26" s="361"/>
      <c r="G26" s="361"/>
      <c r="H26" s="361"/>
      <c r="I26" s="363" t="s">
        <v>142</v>
      </c>
      <c r="J26" s="363"/>
      <c r="K26" s="363"/>
    </row>
    <row r="27" spans="1:18" s="10" customFormat="1" ht="63" customHeight="1" x14ac:dyDescent="0.25">
      <c r="B27" s="45"/>
      <c r="D27" s="10" t="s">
        <v>143</v>
      </c>
      <c r="M27" s="10">
        <v>1</v>
      </c>
    </row>
    <row r="28" spans="1:18" s="10" customFormat="1" x14ac:dyDescent="0.25">
      <c r="B28" s="45"/>
    </row>
    <row r="29" spans="1:18" s="10" customFormat="1" ht="17.25" customHeight="1" x14ac:dyDescent="0.25">
      <c r="A29" s="363" t="s">
        <v>144</v>
      </c>
      <c r="B29" s="363"/>
      <c r="C29" s="363"/>
      <c r="D29" s="363" t="s">
        <v>145</v>
      </c>
      <c r="E29" s="363"/>
      <c r="F29" s="363"/>
      <c r="G29" s="363"/>
      <c r="H29" s="363"/>
      <c r="I29" s="363" t="s">
        <v>146</v>
      </c>
      <c r="J29" s="363"/>
      <c r="K29" s="363"/>
    </row>
    <row r="31" spans="1:18" customFormat="1" ht="22.5" customHeight="1" x14ac:dyDescent="0.3">
      <c r="A31" s="362" t="s">
        <v>124</v>
      </c>
      <c r="B31" s="362"/>
      <c r="C31" s="362"/>
      <c r="D31" s="362"/>
      <c r="E31" s="40"/>
      <c r="F31" s="12"/>
      <c r="G31" s="12"/>
      <c r="J31" s="13"/>
    </row>
    <row r="32" spans="1:18" customFormat="1" ht="22.5" customHeight="1" x14ac:dyDescent="0.3">
      <c r="A32" s="363" t="s">
        <v>125</v>
      </c>
      <c r="B32" s="363"/>
      <c r="C32" s="363"/>
      <c r="D32" s="363"/>
      <c r="E32" s="41"/>
      <c r="F32" s="12"/>
      <c r="G32" s="12"/>
      <c r="J32" s="13"/>
    </row>
    <row r="33" spans="1:18" customFormat="1" ht="7.5" customHeight="1" x14ac:dyDescent="0.3">
      <c r="A33" s="41"/>
      <c r="B33" s="41"/>
      <c r="C33" s="41"/>
      <c r="D33" s="41"/>
      <c r="E33" s="41"/>
      <c r="F33" s="12"/>
      <c r="G33" s="12"/>
      <c r="J33" s="13"/>
    </row>
    <row r="34" spans="1:18" customFormat="1" ht="20.25" customHeight="1" x14ac:dyDescent="0.25">
      <c r="A34" s="363" t="s">
        <v>126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</row>
    <row r="35" spans="1:18" customFormat="1" ht="20.25" customHeight="1" x14ac:dyDescent="0.25">
      <c r="A35" s="363" t="s">
        <v>1048</v>
      </c>
      <c r="B35" s="363"/>
      <c r="C35" s="363"/>
      <c r="D35" s="363"/>
      <c r="E35" s="363"/>
      <c r="F35" s="363"/>
      <c r="G35" s="363"/>
      <c r="H35" s="363"/>
      <c r="I35" s="363"/>
      <c r="J35" s="363"/>
      <c r="K35" s="363"/>
    </row>
    <row r="36" spans="1:18" s="33" customFormat="1" ht="20.25" customHeight="1" x14ac:dyDescent="0.25">
      <c r="A36" s="370" t="s">
        <v>421</v>
      </c>
      <c r="B36" s="370"/>
      <c r="C36" s="370"/>
      <c r="D36" s="370"/>
      <c r="E36" s="370"/>
      <c r="F36" s="370"/>
      <c r="G36" s="370"/>
      <c r="H36" s="370"/>
      <c r="I36" s="370"/>
      <c r="J36" s="370"/>
      <c r="K36" s="370"/>
    </row>
    <row r="37" spans="1:18" customFormat="1" ht="10.5" customHeight="1" x14ac:dyDescent="0.25">
      <c r="A37" s="15"/>
      <c r="B37" s="16"/>
      <c r="C37" s="17"/>
      <c r="D37" s="18"/>
      <c r="E37" s="15"/>
      <c r="F37" s="19"/>
      <c r="G37" s="19"/>
      <c r="H37" s="15"/>
      <c r="I37" s="17"/>
      <c r="J37" s="20"/>
    </row>
    <row r="38" spans="1:18" s="23" customFormat="1" ht="18" customHeight="1" x14ac:dyDescent="0.2">
      <c r="A38" s="364" t="s">
        <v>118</v>
      </c>
      <c r="B38" s="364" t="s">
        <v>127</v>
      </c>
      <c r="C38" s="366" t="s">
        <v>128</v>
      </c>
      <c r="D38" s="367"/>
      <c r="E38" s="364" t="s">
        <v>129</v>
      </c>
      <c r="F38" s="21" t="s">
        <v>130</v>
      </c>
      <c r="G38" s="21" t="s">
        <v>182</v>
      </c>
      <c r="H38" s="21" t="s">
        <v>131</v>
      </c>
      <c r="I38" s="21" t="s">
        <v>132</v>
      </c>
      <c r="J38" s="22" t="s">
        <v>133</v>
      </c>
      <c r="K38" s="364" t="s">
        <v>134</v>
      </c>
    </row>
    <row r="39" spans="1:18" s="23" customFormat="1" ht="18" customHeight="1" x14ac:dyDescent="0.2">
      <c r="A39" s="365"/>
      <c r="B39" s="365"/>
      <c r="C39" s="368"/>
      <c r="D39" s="369"/>
      <c r="E39" s="365"/>
      <c r="F39" s="24" t="s">
        <v>135</v>
      </c>
      <c r="G39" s="24" t="s">
        <v>169</v>
      </c>
      <c r="H39" s="24" t="s">
        <v>136</v>
      </c>
      <c r="I39" s="24" t="s">
        <v>137</v>
      </c>
      <c r="J39" s="25" t="s">
        <v>138</v>
      </c>
      <c r="K39" s="365"/>
    </row>
    <row r="40" spans="1:18" ht="21.75" customHeight="1" x14ac:dyDescent="0.25">
      <c r="A40" s="142">
        <v>1</v>
      </c>
      <c r="B40" s="143" t="s">
        <v>326</v>
      </c>
      <c r="C40" s="54" t="s">
        <v>327</v>
      </c>
      <c r="D40" s="55" t="s">
        <v>32</v>
      </c>
      <c r="E40" s="52" t="s">
        <v>328</v>
      </c>
      <c r="F40" s="144">
        <v>3.7</v>
      </c>
      <c r="G40" s="145">
        <v>90</v>
      </c>
      <c r="H40" s="146" t="s">
        <v>149</v>
      </c>
      <c r="I40" s="146" t="s">
        <v>149</v>
      </c>
      <c r="J40" s="151">
        <v>1150000</v>
      </c>
      <c r="K40" s="148"/>
      <c r="L40" s="149" t="s">
        <v>847</v>
      </c>
      <c r="M40" s="149"/>
      <c r="N40" s="52">
        <v>8.77</v>
      </c>
      <c r="O40" s="52">
        <v>20</v>
      </c>
      <c r="P40" s="52">
        <v>20</v>
      </c>
      <c r="Q40" s="52">
        <v>20</v>
      </c>
      <c r="R40" s="2"/>
    </row>
    <row r="41" spans="1:18" ht="21.75" customHeight="1" x14ac:dyDescent="0.25">
      <c r="A41" s="169">
        <v>2</v>
      </c>
      <c r="B41" s="143" t="s">
        <v>203</v>
      </c>
      <c r="C41" s="54" t="s">
        <v>22</v>
      </c>
      <c r="D41" s="55" t="s">
        <v>14</v>
      </c>
      <c r="E41" s="52" t="s">
        <v>204</v>
      </c>
      <c r="F41" s="144">
        <v>3.7</v>
      </c>
      <c r="G41" s="145">
        <v>90</v>
      </c>
      <c r="H41" s="146" t="s">
        <v>149</v>
      </c>
      <c r="I41" s="195" t="s">
        <v>149</v>
      </c>
      <c r="J41" s="151">
        <v>1150000</v>
      </c>
      <c r="K41" s="148"/>
      <c r="L41" s="149" t="s">
        <v>847</v>
      </c>
      <c r="M41" s="149"/>
      <c r="N41" s="52">
        <v>8.74</v>
      </c>
      <c r="O41" s="52">
        <v>20</v>
      </c>
      <c r="P41" s="52">
        <v>20</v>
      </c>
      <c r="Q41" s="52">
        <v>20</v>
      </c>
      <c r="R41" s="2"/>
    </row>
    <row r="42" spans="1:18" ht="21.75" customHeight="1" x14ac:dyDescent="0.25">
      <c r="A42" s="169">
        <v>3</v>
      </c>
      <c r="B42" s="143" t="s">
        <v>848</v>
      </c>
      <c r="C42" s="54" t="s">
        <v>849</v>
      </c>
      <c r="D42" s="55" t="s">
        <v>355</v>
      </c>
      <c r="E42" s="52" t="s">
        <v>850</v>
      </c>
      <c r="F42" s="144">
        <v>3.55</v>
      </c>
      <c r="G42" s="145">
        <v>90</v>
      </c>
      <c r="H42" s="146" t="s">
        <v>121</v>
      </c>
      <c r="I42" s="196" t="s">
        <v>123</v>
      </c>
      <c r="J42" s="151">
        <v>1050000</v>
      </c>
      <c r="K42" s="148"/>
      <c r="L42" s="149" t="s">
        <v>847</v>
      </c>
      <c r="M42" s="149"/>
      <c r="N42" s="52">
        <v>8.2799999999999994</v>
      </c>
      <c r="O42" s="52">
        <v>20</v>
      </c>
      <c r="P42" s="52">
        <v>20</v>
      </c>
      <c r="Q42" s="52">
        <v>20</v>
      </c>
      <c r="R42" s="2"/>
    </row>
    <row r="43" spans="1:18" ht="21.75" customHeight="1" x14ac:dyDescent="0.25">
      <c r="A43" s="169">
        <v>4</v>
      </c>
      <c r="B43" s="143" t="s">
        <v>851</v>
      </c>
      <c r="C43" s="54" t="s">
        <v>852</v>
      </c>
      <c r="D43" s="55" t="s">
        <v>853</v>
      </c>
      <c r="E43" s="52" t="s">
        <v>854</v>
      </c>
      <c r="F43" s="144">
        <v>3.55</v>
      </c>
      <c r="G43" s="145">
        <v>90</v>
      </c>
      <c r="H43" s="146" t="s">
        <v>121</v>
      </c>
      <c r="I43" s="197" t="s">
        <v>123</v>
      </c>
      <c r="J43" s="151">
        <v>1050000</v>
      </c>
      <c r="K43" s="148"/>
      <c r="L43" s="149" t="s">
        <v>847</v>
      </c>
      <c r="M43" s="149"/>
      <c r="N43" s="52">
        <v>8.33</v>
      </c>
      <c r="O43" s="52">
        <v>20</v>
      </c>
      <c r="P43" s="52">
        <v>20</v>
      </c>
      <c r="Q43" s="52">
        <v>20</v>
      </c>
      <c r="R43" s="2"/>
    </row>
    <row r="44" spans="1:18" ht="21.75" customHeight="1" x14ac:dyDescent="0.25">
      <c r="A44" s="169">
        <v>5</v>
      </c>
      <c r="B44" s="143" t="s">
        <v>855</v>
      </c>
      <c r="C44" s="54" t="s">
        <v>856</v>
      </c>
      <c r="D44" s="55" t="s">
        <v>165</v>
      </c>
      <c r="E44" s="52" t="s">
        <v>857</v>
      </c>
      <c r="F44" s="144">
        <v>3.55</v>
      </c>
      <c r="G44" s="145">
        <v>90</v>
      </c>
      <c r="H44" s="53" t="s">
        <v>121</v>
      </c>
      <c r="I44" s="144" t="s">
        <v>123</v>
      </c>
      <c r="J44" s="151">
        <v>1050000</v>
      </c>
      <c r="K44" s="216"/>
      <c r="L44" s="149" t="s">
        <v>847</v>
      </c>
      <c r="M44" s="149"/>
      <c r="N44" s="52">
        <v>8.26</v>
      </c>
      <c r="O44" s="52">
        <v>20</v>
      </c>
      <c r="P44" s="52">
        <v>20</v>
      </c>
      <c r="Q44" s="52">
        <v>20</v>
      </c>
      <c r="R44" s="2"/>
    </row>
    <row r="45" spans="1:18" ht="21.75" customHeight="1" x14ac:dyDescent="0.25">
      <c r="A45" s="169">
        <v>6</v>
      </c>
      <c r="B45" s="143" t="s">
        <v>858</v>
      </c>
      <c r="C45" s="54" t="s">
        <v>2</v>
      </c>
      <c r="D45" s="55" t="s">
        <v>85</v>
      </c>
      <c r="E45" s="52" t="s">
        <v>859</v>
      </c>
      <c r="F45" s="144">
        <v>3.45</v>
      </c>
      <c r="G45" s="145">
        <v>84</v>
      </c>
      <c r="H45" s="53" t="s">
        <v>152</v>
      </c>
      <c r="I45" s="144" t="s">
        <v>123</v>
      </c>
      <c r="J45" s="151">
        <v>1050000</v>
      </c>
      <c r="K45" s="216"/>
      <c r="L45" s="149" t="s">
        <v>847</v>
      </c>
      <c r="M45" s="149"/>
      <c r="N45" s="52">
        <v>8.32</v>
      </c>
      <c r="O45" s="52">
        <v>20</v>
      </c>
      <c r="P45" s="52">
        <v>20</v>
      </c>
      <c r="Q45" s="52">
        <v>20</v>
      </c>
      <c r="R45" s="2"/>
    </row>
    <row r="46" spans="1:18" ht="21.75" customHeight="1" x14ac:dyDescent="0.25">
      <c r="A46" s="169">
        <v>7</v>
      </c>
      <c r="B46" s="143" t="s">
        <v>860</v>
      </c>
      <c r="C46" s="54" t="s">
        <v>861</v>
      </c>
      <c r="D46" s="55" t="s">
        <v>33</v>
      </c>
      <c r="E46" s="52" t="s">
        <v>862</v>
      </c>
      <c r="F46" s="144">
        <v>3.4</v>
      </c>
      <c r="G46" s="145">
        <v>85</v>
      </c>
      <c r="H46" s="53" t="s">
        <v>152</v>
      </c>
      <c r="I46" s="144" t="s">
        <v>123</v>
      </c>
      <c r="J46" s="151">
        <v>1050000</v>
      </c>
      <c r="K46" s="216"/>
      <c r="L46" s="215" t="s">
        <v>847</v>
      </c>
      <c r="M46" s="215"/>
      <c r="N46" s="52">
        <v>8.4499999999999993</v>
      </c>
      <c r="O46" s="52">
        <v>20</v>
      </c>
      <c r="P46" s="52">
        <v>20</v>
      </c>
      <c r="Q46" s="52">
        <v>20</v>
      </c>
      <c r="R46" s="2"/>
    </row>
    <row r="47" spans="1:18" ht="21.75" customHeight="1" x14ac:dyDescent="0.25">
      <c r="A47" s="169">
        <v>8</v>
      </c>
      <c r="B47" s="143" t="s">
        <v>863</v>
      </c>
      <c r="C47" s="54" t="s">
        <v>59</v>
      </c>
      <c r="D47" s="55" t="s">
        <v>5</v>
      </c>
      <c r="E47" s="52" t="s">
        <v>864</v>
      </c>
      <c r="F47" s="144">
        <v>3.4</v>
      </c>
      <c r="G47" s="145">
        <v>85</v>
      </c>
      <c r="H47" s="53" t="s">
        <v>152</v>
      </c>
      <c r="I47" s="144" t="s">
        <v>123</v>
      </c>
      <c r="J47" s="151">
        <v>1050000</v>
      </c>
      <c r="K47" s="216"/>
      <c r="L47" s="149" t="s">
        <v>847</v>
      </c>
      <c r="M47" s="149"/>
      <c r="N47" s="52">
        <v>8.42</v>
      </c>
      <c r="O47" s="52">
        <v>20</v>
      </c>
      <c r="P47" s="52">
        <v>20</v>
      </c>
      <c r="Q47" s="52">
        <v>20</v>
      </c>
      <c r="R47" s="2"/>
    </row>
    <row r="48" spans="1:18" ht="21.75" customHeight="1" x14ac:dyDescent="0.25">
      <c r="A48" s="169">
        <v>9</v>
      </c>
      <c r="B48" s="143" t="s">
        <v>865</v>
      </c>
      <c r="C48" s="54" t="s">
        <v>866</v>
      </c>
      <c r="D48" s="55" t="s">
        <v>39</v>
      </c>
      <c r="E48" s="52" t="s">
        <v>867</v>
      </c>
      <c r="F48" s="144">
        <v>3.4</v>
      </c>
      <c r="G48" s="145">
        <v>84</v>
      </c>
      <c r="H48" s="53" t="s">
        <v>152</v>
      </c>
      <c r="I48" s="144" t="s">
        <v>123</v>
      </c>
      <c r="J48" s="151">
        <v>1050000</v>
      </c>
      <c r="K48" s="216"/>
      <c r="L48" s="149" t="s">
        <v>847</v>
      </c>
      <c r="M48" s="149"/>
      <c r="N48" s="52">
        <v>8.32</v>
      </c>
      <c r="O48" s="52">
        <v>20</v>
      </c>
      <c r="P48" s="52">
        <v>20</v>
      </c>
      <c r="Q48" s="52">
        <v>20</v>
      </c>
      <c r="R48" s="2"/>
    </row>
    <row r="49" spans="1:18" ht="21.75" customHeight="1" x14ac:dyDescent="0.25">
      <c r="A49" s="1">
        <v>10</v>
      </c>
      <c r="B49" s="143" t="s">
        <v>868</v>
      </c>
      <c r="C49" s="54" t="s">
        <v>17</v>
      </c>
      <c r="D49" s="55" t="s">
        <v>869</v>
      </c>
      <c r="E49" s="52" t="s">
        <v>328</v>
      </c>
      <c r="F49" s="144">
        <v>3.4</v>
      </c>
      <c r="G49" s="217">
        <v>84</v>
      </c>
      <c r="H49" s="199" t="s">
        <v>152</v>
      </c>
      <c r="I49" s="218" t="s">
        <v>123</v>
      </c>
      <c r="J49" s="167">
        <v>1050000</v>
      </c>
      <c r="K49" s="219"/>
      <c r="L49" s="149" t="s">
        <v>847</v>
      </c>
      <c r="M49" s="149"/>
      <c r="N49" s="52">
        <v>7.95</v>
      </c>
      <c r="O49" s="52">
        <v>20</v>
      </c>
      <c r="P49" s="52">
        <v>20</v>
      </c>
      <c r="Q49" s="52">
        <v>20</v>
      </c>
      <c r="R49" s="2"/>
    </row>
    <row r="50" spans="1:18" ht="21.75" customHeight="1" x14ac:dyDescent="0.25">
      <c r="A50" s="357" t="s">
        <v>139</v>
      </c>
      <c r="B50" s="358"/>
      <c r="C50" s="358"/>
      <c r="D50" s="358"/>
      <c r="E50" s="358"/>
      <c r="F50" s="358"/>
      <c r="G50" s="399"/>
      <c r="H50" s="399"/>
      <c r="I50" s="400"/>
      <c r="J50" s="356">
        <f>SUM(J40:J49)</f>
        <v>10700000</v>
      </c>
      <c r="K50" s="212"/>
      <c r="L50" s="149"/>
      <c r="M50" s="149"/>
      <c r="N50" s="52"/>
      <c r="O50" s="52"/>
      <c r="P50" s="52"/>
      <c r="Q50" s="52"/>
      <c r="R50" s="2"/>
    </row>
    <row r="51" spans="1:18" ht="26.25" customHeight="1" x14ac:dyDescent="0.25">
      <c r="A51" s="360" t="s">
        <v>1316</v>
      </c>
      <c r="B51" s="360"/>
      <c r="C51" s="360"/>
      <c r="D51" s="360"/>
      <c r="E51" s="360"/>
      <c r="F51" s="360"/>
      <c r="G51" s="360"/>
      <c r="H51" s="360"/>
      <c r="I51" s="360"/>
      <c r="J51" s="360"/>
      <c r="K51" s="360"/>
      <c r="L51" s="6"/>
      <c r="M51" s="6"/>
      <c r="N51" s="6"/>
      <c r="O51" s="6"/>
      <c r="P51" s="6"/>
      <c r="Q51" s="2"/>
      <c r="R51" s="2"/>
    </row>
    <row r="52" spans="1:18" ht="18.75" customHeight="1" x14ac:dyDescent="0.25">
      <c r="A52" s="42"/>
      <c r="B52" s="42"/>
      <c r="C52" s="42"/>
      <c r="D52" s="42"/>
      <c r="E52" s="6"/>
      <c r="F52" s="7"/>
      <c r="G52" s="7"/>
      <c r="H52" s="34"/>
      <c r="I52" s="34"/>
      <c r="J52" s="35"/>
      <c r="K52" s="35"/>
      <c r="L52" s="6"/>
      <c r="M52" s="6"/>
      <c r="N52" s="6"/>
      <c r="O52" s="6"/>
      <c r="P52" s="6"/>
      <c r="Q52" s="2"/>
      <c r="R52" s="2"/>
    </row>
    <row r="53" spans="1:18" s="10" customFormat="1" x14ac:dyDescent="0.25">
      <c r="A53" s="361" t="s">
        <v>140</v>
      </c>
      <c r="B53" s="361"/>
      <c r="C53" s="361"/>
      <c r="D53" s="361" t="s">
        <v>171</v>
      </c>
      <c r="E53" s="361"/>
      <c r="F53" s="361"/>
      <c r="G53" s="361"/>
      <c r="H53" s="361"/>
      <c r="I53" s="361" t="s">
        <v>141</v>
      </c>
      <c r="J53" s="361"/>
      <c r="K53" s="361"/>
    </row>
    <row r="54" spans="1:18" s="10" customFormat="1" ht="18.75" x14ac:dyDescent="0.3">
      <c r="A54" s="29"/>
      <c r="B54" s="45"/>
      <c r="C54" s="29"/>
      <c r="D54" s="361" t="s">
        <v>172</v>
      </c>
      <c r="E54" s="361"/>
      <c r="F54" s="361"/>
      <c r="G54" s="361"/>
      <c r="H54" s="361"/>
      <c r="I54" s="363" t="s">
        <v>142</v>
      </c>
      <c r="J54" s="363"/>
      <c r="K54" s="363"/>
    </row>
    <row r="55" spans="1:18" s="10" customFormat="1" ht="57.75" customHeight="1" x14ac:dyDescent="0.25">
      <c r="B55" s="45"/>
      <c r="D55" s="10" t="s">
        <v>143</v>
      </c>
      <c r="M55" s="10">
        <v>1</v>
      </c>
    </row>
    <row r="56" spans="1:18" s="10" customFormat="1" x14ac:dyDescent="0.25">
      <c r="B56" s="45"/>
    </row>
    <row r="57" spans="1:18" s="10" customFormat="1" ht="17.25" customHeight="1" x14ac:dyDescent="0.25">
      <c r="A57" s="363" t="s">
        <v>144</v>
      </c>
      <c r="B57" s="363"/>
      <c r="C57" s="363"/>
      <c r="D57" s="363" t="s">
        <v>145</v>
      </c>
      <c r="E57" s="363"/>
      <c r="F57" s="363"/>
      <c r="G57" s="363"/>
      <c r="H57" s="363"/>
      <c r="I57" s="363" t="s">
        <v>146</v>
      </c>
      <c r="J57" s="363"/>
      <c r="K57" s="363"/>
    </row>
    <row r="58" spans="1:18" customFormat="1" ht="19.5" customHeight="1" x14ac:dyDescent="0.3">
      <c r="A58" s="362" t="s">
        <v>124</v>
      </c>
      <c r="B58" s="362"/>
      <c r="C58" s="362"/>
      <c r="D58" s="362"/>
      <c r="E58" s="40"/>
      <c r="F58" s="12"/>
      <c r="G58" s="12"/>
      <c r="J58" s="13"/>
    </row>
    <row r="59" spans="1:18" customFormat="1" ht="19.5" customHeight="1" x14ac:dyDescent="0.3">
      <c r="A59" s="363" t="s">
        <v>125</v>
      </c>
      <c r="B59" s="363"/>
      <c r="C59" s="363"/>
      <c r="D59" s="363"/>
      <c r="E59" s="41"/>
      <c r="F59" s="12"/>
      <c r="G59" s="12"/>
      <c r="J59" s="13"/>
    </row>
    <row r="60" spans="1:18" customFormat="1" ht="14.25" customHeight="1" x14ac:dyDescent="0.3">
      <c r="A60" s="41"/>
      <c r="B60" s="41"/>
      <c r="C60" s="41"/>
      <c r="D60" s="41"/>
      <c r="E60" s="41"/>
      <c r="F60" s="12"/>
      <c r="G60" s="12"/>
      <c r="J60" s="13"/>
    </row>
    <row r="61" spans="1:18" customFormat="1" ht="18.75" customHeight="1" x14ac:dyDescent="0.25">
      <c r="A61" s="363" t="s">
        <v>126</v>
      </c>
      <c r="B61" s="363"/>
      <c r="C61" s="363"/>
      <c r="D61" s="363"/>
      <c r="E61" s="363"/>
      <c r="F61" s="363"/>
      <c r="G61" s="363"/>
      <c r="H61" s="363"/>
      <c r="I61" s="363"/>
      <c r="J61" s="363"/>
      <c r="K61" s="363"/>
    </row>
    <row r="62" spans="1:18" customFormat="1" ht="18.75" customHeight="1" x14ac:dyDescent="0.25">
      <c r="A62" s="363" t="s">
        <v>1049</v>
      </c>
      <c r="B62" s="363"/>
      <c r="C62" s="363"/>
      <c r="D62" s="363"/>
      <c r="E62" s="363"/>
      <c r="F62" s="363"/>
      <c r="G62" s="363"/>
      <c r="H62" s="363"/>
      <c r="I62" s="363"/>
      <c r="J62" s="363"/>
      <c r="K62" s="363"/>
    </row>
    <row r="63" spans="1:18" s="33" customFormat="1" ht="18.75" customHeight="1" x14ac:dyDescent="0.25">
      <c r="A63" s="370" t="s">
        <v>421</v>
      </c>
      <c r="B63" s="370"/>
      <c r="C63" s="370"/>
      <c r="D63" s="370"/>
      <c r="E63" s="370"/>
      <c r="F63" s="370"/>
      <c r="G63" s="370"/>
      <c r="H63" s="370"/>
      <c r="I63" s="370"/>
      <c r="J63" s="370"/>
      <c r="K63" s="370"/>
    </row>
    <row r="64" spans="1:18" customFormat="1" ht="10.5" customHeight="1" x14ac:dyDescent="0.25">
      <c r="A64" s="15"/>
      <c r="B64" s="16"/>
      <c r="C64" s="17"/>
      <c r="D64" s="18"/>
      <c r="E64" s="15"/>
      <c r="F64" s="19"/>
      <c r="G64" s="19"/>
      <c r="H64" s="15"/>
      <c r="I64" s="17"/>
      <c r="J64" s="20"/>
    </row>
    <row r="65" spans="1:18" s="23" customFormat="1" ht="18" customHeight="1" x14ac:dyDescent="0.2">
      <c r="A65" s="364" t="s">
        <v>118</v>
      </c>
      <c r="B65" s="364" t="s">
        <v>127</v>
      </c>
      <c r="C65" s="366" t="s">
        <v>128</v>
      </c>
      <c r="D65" s="367"/>
      <c r="E65" s="364" t="s">
        <v>129</v>
      </c>
      <c r="F65" s="21" t="s">
        <v>130</v>
      </c>
      <c r="G65" s="21" t="s">
        <v>182</v>
      </c>
      <c r="H65" s="21" t="s">
        <v>131</v>
      </c>
      <c r="I65" s="21" t="s">
        <v>132</v>
      </c>
      <c r="J65" s="22" t="s">
        <v>133</v>
      </c>
      <c r="K65" s="364" t="s">
        <v>134</v>
      </c>
    </row>
    <row r="66" spans="1:18" s="23" customFormat="1" ht="18" customHeight="1" x14ac:dyDescent="0.2">
      <c r="A66" s="365"/>
      <c r="B66" s="365"/>
      <c r="C66" s="368"/>
      <c r="D66" s="369"/>
      <c r="E66" s="365"/>
      <c r="F66" s="24" t="s">
        <v>135</v>
      </c>
      <c r="G66" s="24" t="s">
        <v>169</v>
      </c>
      <c r="H66" s="24" t="s">
        <v>136</v>
      </c>
      <c r="I66" s="24" t="s">
        <v>137</v>
      </c>
      <c r="J66" s="25" t="s">
        <v>138</v>
      </c>
      <c r="K66" s="365"/>
    </row>
    <row r="67" spans="1:18" ht="24.75" customHeight="1" x14ac:dyDescent="0.25">
      <c r="A67" s="142">
        <v>1</v>
      </c>
      <c r="B67" s="143" t="s">
        <v>333</v>
      </c>
      <c r="C67" s="54" t="s">
        <v>334</v>
      </c>
      <c r="D67" s="55" t="s">
        <v>335</v>
      </c>
      <c r="E67" s="52" t="s">
        <v>336</v>
      </c>
      <c r="F67" s="144">
        <v>3.6</v>
      </c>
      <c r="G67" s="145">
        <v>90</v>
      </c>
      <c r="H67" s="146" t="s">
        <v>149</v>
      </c>
      <c r="I67" s="146" t="s">
        <v>149</v>
      </c>
      <c r="J67" s="151">
        <v>1150000</v>
      </c>
      <c r="K67" s="148"/>
      <c r="L67" s="149" t="s">
        <v>870</v>
      </c>
      <c r="M67" s="149"/>
      <c r="N67" s="52">
        <v>8.69</v>
      </c>
      <c r="O67" s="52">
        <v>20</v>
      </c>
      <c r="P67" s="52">
        <v>20</v>
      </c>
      <c r="Q67" s="52">
        <v>20</v>
      </c>
      <c r="R67" s="2"/>
    </row>
    <row r="68" spans="1:18" ht="24.75" customHeight="1" x14ac:dyDescent="0.25">
      <c r="A68" s="169">
        <v>2</v>
      </c>
      <c r="B68" s="143" t="s">
        <v>871</v>
      </c>
      <c r="C68" s="54" t="s">
        <v>872</v>
      </c>
      <c r="D68" s="55" t="s">
        <v>156</v>
      </c>
      <c r="E68" s="52" t="s">
        <v>873</v>
      </c>
      <c r="F68" s="144">
        <v>3.55</v>
      </c>
      <c r="G68" s="145">
        <v>88</v>
      </c>
      <c r="H68" s="146" t="s">
        <v>152</v>
      </c>
      <c r="I68" s="197" t="s">
        <v>123</v>
      </c>
      <c r="J68" s="151">
        <v>1050000</v>
      </c>
      <c r="K68" s="148"/>
      <c r="L68" s="149" t="s">
        <v>870</v>
      </c>
      <c r="M68" s="149"/>
      <c r="N68" s="52">
        <v>8.33</v>
      </c>
      <c r="O68" s="52">
        <v>20</v>
      </c>
      <c r="P68" s="52">
        <v>20</v>
      </c>
      <c r="Q68" s="52">
        <v>20</v>
      </c>
      <c r="R68" s="2"/>
    </row>
    <row r="69" spans="1:18" ht="24.75" customHeight="1" x14ac:dyDescent="0.25">
      <c r="A69" s="169">
        <v>3</v>
      </c>
      <c r="B69" s="143" t="s">
        <v>874</v>
      </c>
      <c r="C69" s="54" t="s">
        <v>875</v>
      </c>
      <c r="D69" s="55" t="s">
        <v>159</v>
      </c>
      <c r="E69" s="52" t="s">
        <v>876</v>
      </c>
      <c r="F69" s="144">
        <v>3.4</v>
      </c>
      <c r="G69" s="53">
        <v>88</v>
      </c>
      <c r="H69" s="146" t="s">
        <v>152</v>
      </c>
      <c r="I69" s="196" t="s">
        <v>123</v>
      </c>
      <c r="J69" s="151">
        <v>1050000</v>
      </c>
      <c r="K69" s="148"/>
      <c r="L69" s="149" t="s">
        <v>870</v>
      </c>
      <c r="M69" s="149"/>
      <c r="N69" s="52">
        <v>8.35</v>
      </c>
      <c r="O69" s="52">
        <v>20</v>
      </c>
      <c r="P69" s="52">
        <v>20</v>
      </c>
      <c r="Q69" s="52">
        <v>20</v>
      </c>
      <c r="R69" s="2"/>
    </row>
    <row r="70" spans="1:18" ht="24.75" customHeight="1" x14ac:dyDescent="0.25">
      <c r="A70" s="169">
        <v>4</v>
      </c>
      <c r="B70" s="143" t="s">
        <v>877</v>
      </c>
      <c r="C70" s="54" t="s">
        <v>878</v>
      </c>
      <c r="D70" s="55" t="s">
        <v>435</v>
      </c>
      <c r="E70" s="52" t="s">
        <v>879</v>
      </c>
      <c r="F70" s="144">
        <v>3.4</v>
      </c>
      <c r="G70" s="145">
        <v>90</v>
      </c>
      <c r="H70" s="146" t="s">
        <v>121</v>
      </c>
      <c r="I70" s="197" t="s">
        <v>123</v>
      </c>
      <c r="J70" s="151">
        <v>1050000</v>
      </c>
      <c r="K70" s="148"/>
      <c r="L70" s="149" t="s">
        <v>870</v>
      </c>
      <c r="M70" s="149"/>
      <c r="N70" s="52">
        <v>8.26</v>
      </c>
      <c r="O70" s="52">
        <v>20</v>
      </c>
      <c r="P70" s="52">
        <v>20</v>
      </c>
      <c r="Q70" s="52">
        <v>20</v>
      </c>
      <c r="R70" s="2"/>
    </row>
    <row r="71" spans="1:18" ht="24.75" customHeight="1" x14ac:dyDescent="0.25">
      <c r="A71" s="169">
        <v>5</v>
      </c>
      <c r="B71" s="143" t="s">
        <v>880</v>
      </c>
      <c r="C71" s="54" t="s">
        <v>199</v>
      </c>
      <c r="D71" s="55" t="s">
        <v>881</v>
      </c>
      <c r="E71" s="52" t="s">
        <v>882</v>
      </c>
      <c r="F71" s="144">
        <v>3.4</v>
      </c>
      <c r="G71" s="145">
        <v>88</v>
      </c>
      <c r="H71" s="146" t="s">
        <v>152</v>
      </c>
      <c r="I71" s="196" t="s">
        <v>123</v>
      </c>
      <c r="J71" s="151">
        <v>1050000</v>
      </c>
      <c r="K71" s="148"/>
      <c r="L71" s="149" t="s">
        <v>870</v>
      </c>
      <c r="M71" s="149"/>
      <c r="N71" s="52">
        <v>8.26</v>
      </c>
      <c r="O71" s="52">
        <v>20</v>
      </c>
      <c r="P71" s="52">
        <v>20</v>
      </c>
      <c r="Q71" s="52">
        <v>20</v>
      </c>
      <c r="R71" s="2"/>
    </row>
    <row r="72" spans="1:18" ht="24.75" customHeight="1" x14ac:dyDescent="0.25">
      <c r="A72" s="169">
        <v>6</v>
      </c>
      <c r="B72" s="143" t="s">
        <v>330</v>
      </c>
      <c r="C72" s="54" t="s">
        <v>331</v>
      </c>
      <c r="D72" s="55" t="s">
        <v>3</v>
      </c>
      <c r="E72" s="52" t="s">
        <v>332</v>
      </c>
      <c r="F72" s="144">
        <v>3.4</v>
      </c>
      <c r="G72" s="145">
        <v>93</v>
      </c>
      <c r="H72" s="146" t="s">
        <v>121</v>
      </c>
      <c r="I72" s="197" t="s">
        <v>123</v>
      </c>
      <c r="J72" s="167">
        <v>1050000</v>
      </c>
      <c r="K72" s="168"/>
      <c r="L72" s="149" t="s">
        <v>870</v>
      </c>
      <c r="M72" s="149"/>
      <c r="N72" s="52">
        <v>8.27</v>
      </c>
      <c r="O72" s="52">
        <v>20</v>
      </c>
      <c r="P72" s="52">
        <v>20</v>
      </c>
      <c r="Q72" s="52">
        <v>20</v>
      </c>
      <c r="R72" s="2"/>
    </row>
    <row r="73" spans="1:18" ht="24.75" customHeight="1" x14ac:dyDescent="0.25">
      <c r="A73" s="357" t="s">
        <v>139</v>
      </c>
      <c r="B73" s="358"/>
      <c r="C73" s="358"/>
      <c r="D73" s="358"/>
      <c r="E73" s="358"/>
      <c r="F73" s="358"/>
      <c r="G73" s="358"/>
      <c r="H73" s="358"/>
      <c r="I73" s="359"/>
      <c r="J73" s="171">
        <f>SUM(J67:J72)</f>
        <v>6400000</v>
      </c>
      <c r="K73" s="172"/>
      <c r="L73" s="149"/>
      <c r="M73" s="149"/>
      <c r="N73" s="52"/>
      <c r="O73" s="52"/>
      <c r="P73" s="52"/>
      <c r="Q73" s="52"/>
      <c r="R73" s="2"/>
    </row>
    <row r="74" spans="1:18" ht="18.75" customHeight="1" x14ac:dyDescent="0.25">
      <c r="A74" s="360" t="s">
        <v>1066</v>
      </c>
      <c r="B74" s="360"/>
      <c r="C74" s="360"/>
      <c r="D74" s="360"/>
      <c r="E74" s="360"/>
      <c r="F74" s="360"/>
      <c r="G74" s="360"/>
      <c r="H74" s="360"/>
      <c r="I74" s="360"/>
      <c r="J74" s="360"/>
      <c r="K74" s="360"/>
      <c r="L74" s="6"/>
      <c r="M74" s="6"/>
      <c r="N74" s="6"/>
      <c r="O74" s="6"/>
      <c r="P74" s="6"/>
      <c r="Q74" s="2"/>
      <c r="R74" s="2"/>
    </row>
    <row r="75" spans="1:18" ht="18.75" customHeight="1" x14ac:dyDescent="0.25">
      <c r="A75" s="47"/>
      <c r="B75" s="47"/>
      <c r="C75" s="47"/>
      <c r="D75" s="47"/>
      <c r="E75" s="47"/>
      <c r="F75" s="47"/>
      <c r="G75" s="47"/>
      <c r="H75" s="47"/>
      <c r="I75" s="47"/>
      <c r="J75" s="47"/>
      <c r="K75" s="47"/>
      <c r="L75" s="6"/>
      <c r="M75" s="6"/>
      <c r="N75" s="6"/>
      <c r="O75" s="6"/>
      <c r="P75" s="6"/>
      <c r="Q75" s="2"/>
      <c r="R75" s="2"/>
    </row>
    <row r="76" spans="1:18" s="10" customFormat="1" x14ac:dyDescent="0.25">
      <c r="A76" s="361" t="s">
        <v>140</v>
      </c>
      <c r="B76" s="361"/>
      <c r="C76" s="361"/>
      <c r="D76" s="361" t="s">
        <v>171</v>
      </c>
      <c r="E76" s="361"/>
      <c r="F76" s="361"/>
      <c r="G76" s="361"/>
      <c r="H76" s="361"/>
      <c r="I76" s="361" t="s">
        <v>141</v>
      </c>
      <c r="J76" s="361"/>
      <c r="K76" s="361"/>
    </row>
    <row r="77" spans="1:18" s="10" customFormat="1" ht="18.75" x14ac:dyDescent="0.3">
      <c r="A77" s="29"/>
      <c r="B77" s="45"/>
      <c r="C77" s="29"/>
      <c r="D77" s="361" t="s">
        <v>172</v>
      </c>
      <c r="E77" s="361"/>
      <c r="F77" s="361"/>
      <c r="G77" s="361"/>
      <c r="H77" s="361"/>
      <c r="I77" s="363" t="s">
        <v>142</v>
      </c>
      <c r="J77" s="363"/>
      <c r="K77" s="363"/>
    </row>
    <row r="78" spans="1:18" s="10" customFormat="1" ht="44.25" customHeight="1" x14ac:dyDescent="0.25">
      <c r="B78" s="45"/>
      <c r="D78" s="10" t="s">
        <v>143</v>
      </c>
      <c r="M78" s="10">
        <v>1</v>
      </c>
    </row>
    <row r="79" spans="1:18" s="10" customFormat="1" x14ac:dyDescent="0.25">
      <c r="B79" s="45"/>
    </row>
    <row r="80" spans="1:18" s="10" customFormat="1" ht="17.25" customHeight="1" x14ac:dyDescent="0.25">
      <c r="A80" s="363" t="s">
        <v>144</v>
      </c>
      <c r="B80" s="363"/>
      <c r="C80" s="363"/>
      <c r="D80" s="363" t="s">
        <v>145</v>
      </c>
      <c r="E80" s="363"/>
      <c r="F80" s="363"/>
      <c r="G80" s="363"/>
      <c r="H80" s="363"/>
      <c r="I80" s="363" t="s">
        <v>146</v>
      </c>
      <c r="J80" s="363"/>
      <c r="K80" s="363"/>
    </row>
    <row r="87" spans="1:18" s="183" customFormat="1" ht="15" customHeight="1" x14ac:dyDescent="0.25">
      <c r="A87" s="398" t="s">
        <v>124</v>
      </c>
      <c r="B87" s="398"/>
      <c r="C87" s="398"/>
      <c r="D87" s="398"/>
      <c r="E87" s="185"/>
      <c r="F87" s="186"/>
      <c r="G87" s="186"/>
      <c r="J87" s="187"/>
    </row>
    <row r="88" spans="1:18" s="183" customFormat="1" ht="15" customHeight="1" x14ac:dyDescent="0.25">
      <c r="A88" s="385" t="s">
        <v>125</v>
      </c>
      <c r="B88" s="385"/>
      <c r="C88" s="385"/>
      <c r="D88" s="385"/>
      <c r="E88" s="43"/>
      <c r="F88" s="186"/>
      <c r="G88" s="186"/>
      <c r="J88" s="187"/>
    </row>
    <row r="89" spans="1:18" customFormat="1" ht="6" customHeight="1" x14ac:dyDescent="0.3">
      <c r="A89" s="41"/>
      <c r="B89" s="41"/>
      <c r="C89" s="41"/>
      <c r="D89" s="41"/>
      <c r="E89" s="41"/>
      <c r="F89" s="12"/>
      <c r="G89" s="12"/>
      <c r="J89" s="13"/>
    </row>
    <row r="90" spans="1:18" customFormat="1" ht="17.25" customHeight="1" x14ac:dyDescent="0.25">
      <c r="A90" s="363" t="s">
        <v>126</v>
      </c>
      <c r="B90" s="363"/>
      <c r="C90" s="363"/>
      <c r="D90" s="363"/>
      <c r="E90" s="363"/>
      <c r="F90" s="363"/>
      <c r="G90" s="363"/>
      <c r="H90" s="363"/>
      <c r="I90" s="363"/>
      <c r="J90" s="363"/>
      <c r="K90" s="363"/>
    </row>
    <row r="91" spans="1:18" customFormat="1" ht="17.25" customHeight="1" x14ac:dyDescent="0.25">
      <c r="A91" s="363" t="s">
        <v>1050</v>
      </c>
      <c r="B91" s="363"/>
      <c r="C91" s="363"/>
      <c r="D91" s="363"/>
      <c r="E91" s="363"/>
      <c r="F91" s="363"/>
      <c r="G91" s="363"/>
      <c r="H91" s="363"/>
      <c r="I91" s="363"/>
      <c r="J91" s="363"/>
      <c r="K91" s="363"/>
    </row>
    <row r="92" spans="1:18" s="33" customFormat="1" ht="17.25" customHeight="1" x14ac:dyDescent="0.25">
      <c r="A92" s="370" t="s">
        <v>421</v>
      </c>
      <c r="B92" s="370"/>
      <c r="C92" s="370"/>
      <c r="D92" s="370"/>
      <c r="E92" s="370"/>
      <c r="F92" s="370"/>
      <c r="G92" s="370"/>
      <c r="H92" s="370"/>
      <c r="I92" s="370"/>
      <c r="J92" s="370"/>
      <c r="K92" s="370"/>
    </row>
    <row r="93" spans="1:18" customFormat="1" ht="3" customHeight="1" x14ac:dyDescent="0.25">
      <c r="A93" s="15"/>
      <c r="B93" s="16"/>
      <c r="C93" s="17"/>
      <c r="D93" s="18"/>
      <c r="E93" s="15"/>
      <c r="F93" s="19"/>
      <c r="G93" s="19"/>
      <c r="H93" s="15"/>
      <c r="I93" s="17"/>
      <c r="J93" s="20"/>
    </row>
    <row r="94" spans="1:18" s="23" customFormat="1" ht="15" customHeight="1" x14ac:dyDescent="0.2">
      <c r="A94" s="364" t="s">
        <v>118</v>
      </c>
      <c r="B94" s="364" t="s">
        <v>127</v>
      </c>
      <c r="C94" s="366" t="s">
        <v>128</v>
      </c>
      <c r="D94" s="367"/>
      <c r="E94" s="364" t="s">
        <v>129</v>
      </c>
      <c r="F94" s="21" t="s">
        <v>130</v>
      </c>
      <c r="G94" s="21" t="s">
        <v>182</v>
      </c>
      <c r="H94" s="21" t="s">
        <v>131</v>
      </c>
      <c r="I94" s="21" t="s">
        <v>132</v>
      </c>
      <c r="J94" s="22" t="s">
        <v>133</v>
      </c>
      <c r="K94" s="364" t="s">
        <v>134</v>
      </c>
    </row>
    <row r="95" spans="1:18" s="23" customFormat="1" ht="15" customHeight="1" x14ac:dyDescent="0.2">
      <c r="A95" s="365"/>
      <c r="B95" s="365"/>
      <c r="C95" s="368"/>
      <c r="D95" s="369"/>
      <c r="E95" s="365"/>
      <c r="F95" s="24" t="s">
        <v>135</v>
      </c>
      <c r="G95" s="24" t="s">
        <v>169</v>
      </c>
      <c r="H95" s="24" t="s">
        <v>136</v>
      </c>
      <c r="I95" s="24" t="s">
        <v>137</v>
      </c>
      <c r="J95" s="25" t="s">
        <v>138</v>
      </c>
      <c r="K95" s="365"/>
    </row>
    <row r="96" spans="1:18" ht="18" customHeight="1" x14ac:dyDescent="0.25">
      <c r="A96" s="142">
        <v>1</v>
      </c>
      <c r="B96" s="143" t="s">
        <v>883</v>
      </c>
      <c r="C96" s="54" t="s">
        <v>884</v>
      </c>
      <c r="D96" s="55" t="s">
        <v>159</v>
      </c>
      <c r="E96" s="52" t="s">
        <v>206</v>
      </c>
      <c r="F96" s="144">
        <v>3.7</v>
      </c>
      <c r="G96" s="145">
        <v>91</v>
      </c>
      <c r="H96" s="146" t="s">
        <v>149</v>
      </c>
      <c r="I96" s="146" t="s">
        <v>149</v>
      </c>
      <c r="J96" s="151">
        <v>1150000</v>
      </c>
      <c r="K96" s="148"/>
      <c r="L96" s="149" t="s">
        <v>885</v>
      </c>
      <c r="M96" s="149"/>
      <c r="N96" s="52">
        <v>8.8800000000000008</v>
      </c>
      <c r="O96" s="52">
        <v>20</v>
      </c>
      <c r="P96" s="52">
        <v>20</v>
      </c>
      <c r="Q96" s="52">
        <v>20</v>
      </c>
      <c r="R96" s="2"/>
    </row>
    <row r="97" spans="1:18" ht="18" customHeight="1" x14ac:dyDescent="0.25">
      <c r="A97" s="169">
        <v>2</v>
      </c>
      <c r="B97" s="143" t="s">
        <v>207</v>
      </c>
      <c r="C97" s="54" t="s">
        <v>208</v>
      </c>
      <c r="D97" s="55" t="s">
        <v>24</v>
      </c>
      <c r="E97" s="52" t="s">
        <v>209</v>
      </c>
      <c r="F97" s="144">
        <v>3.7</v>
      </c>
      <c r="G97" s="145">
        <v>90</v>
      </c>
      <c r="H97" s="146" t="s">
        <v>149</v>
      </c>
      <c r="I97" s="195" t="s">
        <v>149</v>
      </c>
      <c r="J97" s="151">
        <v>1150000</v>
      </c>
      <c r="K97" s="148"/>
      <c r="L97" s="149" t="s">
        <v>885</v>
      </c>
      <c r="M97" s="149"/>
      <c r="N97" s="52">
        <v>8.6300000000000008</v>
      </c>
      <c r="O97" s="52">
        <v>20</v>
      </c>
      <c r="P97" s="52">
        <v>20</v>
      </c>
      <c r="Q97" s="52">
        <v>20</v>
      </c>
      <c r="R97" s="2"/>
    </row>
    <row r="98" spans="1:18" ht="18" customHeight="1" x14ac:dyDescent="0.25">
      <c r="A98" s="169">
        <v>3</v>
      </c>
      <c r="B98" s="143" t="s">
        <v>339</v>
      </c>
      <c r="C98" s="54" t="s">
        <v>340</v>
      </c>
      <c r="D98" s="55" t="s">
        <v>55</v>
      </c>
      <c r="E98" s="52" t="s">
        <v>341</v>
      </c>
      <c r="F98" s="144">
        <v>3.7</v>
      </c>
      <c r="G98" s="145">
        <v>95</v>
      </c>
      <c r="H98" s="146" t="s">
        <v>149</v>
      </c>
      <c r="I98" s="146" t="s">
        <v>149</v>
      </c>
      <c r="J98" s="151">
        <v>1150000</v>
      </c>
      <c r="K98" s="148"/>
      <c r="L98" s="149" t="s">
        <v>885</v>
      </c>
      <c r="M98" s="149"/>
      <c r="N98" s="52">
        <v>8.84</v>
      </c>
      <c r="O98" s="52">
        <v>20</v>
      </c>
      <c r="P98" s="52">
        <v>20</v>
      </c>
      <c r="Q98" s="52">
        <v>20</v>
      </c>
      <c r="R98" s="2"/>
    </row>
    <row r="99" spans="1:18" ht="18" customHeight="1" x14ac:dyDescent="0.25">
      <c r="A99" s="169">
        <v>4</v>
      </c>
      <c r="B99" s="143" t="s">
        <v>886</v>
      </c>
      <c r="C99" s="54" t="s">
        <v>887</v>
      </c>
      <c r="D99" s="55" t="s">
        <v>888</v>
      </c>
      <c r="E99" s="52" t="s">
        <v>329</v>
      </c>
      <c r="F99" s="144">
        <v>3.6</v>
      </c>
      <c r="G99" s="145">
        <v>90</v>
      </c>
      <c r="H99" s="146" t="s">
        <v>149</v>
      </c>
      <c r="I99" s="195" t="s">
        <v>149</v>
      </c>
      <c r="J99" s="151">
        <v>1150000</v>
      </c>
      <c r="K99" s="148"/>
      <c r="L99" s="149" t="s">
        <v>885</v>
      </c>
      <c r="M99" s="149"/>
      <c r="N99" s="52">
        <v>8.4</v>
      </c>
      <c r="O99" s="52">
        <v>20</v>
      </c>
      <c r="P99" s="52">
        <v>20</v>
      </c>
      <c r="Q99" s="52">
        <v>20</v>
      </c>
      <c r="R99" s="2"/>
    </row>
    <row r="100" spans="1:18" ht="18" customHeight="1" x14ac:dyDescent="0.25">
      <c r="A100" s="169">
        <v>5</v>
      </c>
      <c r="B100" s="143" t="s">
        <v>889</v>
      </c>
      <c r="C100" s="54" t="s">
        <v>289</v>
      </c>
      <c r="D100" s="55" t="s">
        <v>890</v>
      </c>
      <c r="E100" s="52" t="s">
        <v>891</v>
      </c>
      <c r="F100" s="144">
        <v>3.55</v>
      </c>
      <c r="G100" s="145">
        <v>90</v>
      </c>
      <c r="H100" s="146" t="s">
        <v>121</v>
      </c>
      <c r="I100" s="196" t="s">
        <v>123</v>
      </c>
      <c r="J100" s="151">
        <v>1050000</v>
      </c>
      <c r="K100" s="148"/>
      <c r="L100" s="149" t="s">
        <v>885</v>
      </c>
      <c r="M100" s="149"/>
      <c r="N100" s="52">
        <v>8.52</v>
      </c>
      <c r="O100" s="52">
        <v>20</v>
      </c>
      <c r="P100" s="52">
        <v>20</v>
      </c>
      <c r="Q100" s="52">
        <v>20</v>
      </c>
      <c r="R100" s="2"/>
    </row>
    <row r="101" spans="1:18" ht="18" customHeight="1" x14ac:dyDescent="0.25">
      <c r="A101" s="169">
        <v>6</v>
      </c>
      <c r="B101" s="143" t="s">
        <v>892</v>
      </c>
      <c r="C101" s="54" t="s">
        <v>893</v>
      </c>
      <c r="D101" s="55" t="s">
        <v>894</v>
      </c>
      <c r="E101" s="52" t="s">
        <v>895</v>
      </c>
      <c r="F101" s="144">
        <v>3.55</v>
      </c>
      <c r="G101" s="145">
        <v>92</v>
      </c>
      <c r="H101" s="146" t="s">
        <v>121</v>
      </c>
      <c r="I101" s="197" t="s">
        <v>123</v>
      </c>
      <c r="J101" s="151">
        <v>1050000</v>
      </c>
      <c r="K101" s="148"/>
      <c r="L101" s="149" t="s">
        <v>885</v>
      </c>
      <c r="M101" s="149"/>
      <c r="N101" s="52">
        <v>8.3000000000000007</v>
      </c>
      <c r="O101" s="52">
        <v>20</v>
      </c>
      <c r="P101" s="52">
        <v>20</v>
      </c>
      <c r="Q101" s="52">
        <v>20</v>
      </c>
      <c r="R101" s="2"/>
    </row>
    <row r="102" spans="1:18" ht="18" customHeight="1" x14ac:dyDescent="0.25">
      <c r="A102" s="169">
        <v>7</v>
      </c>
      <c r="B102" s="143" t="s">
        <v>896</v>
      </c>
      <c r="C102" s="54" t="s">
        <v>22</v>
      </c>
      <c r="D102" s="55" t="s">
        <v>897</v>
      </c>
      <c r="E102" s="52" t="s">
        <v>898</v>
      </c>
      <c r="F102" s="144">
        <v>3.55</v>
      </c>
      <c r="G102" s="145">
        <v>90</v>
      </c>
      <c r="H102" s="146" t="s">
        <v>121</v>
      </c>
      <c r="I102" s="196" t="s">
        <v>123</v>
      </c>
      <c r="J102" s="151">
        <v>1050000</v>
      </c>
      <c r="K102" s="148"/>
      <c r="L102" s="149" t="s">
        <v>885</v>
      </c>
      <c r="M102" s="149"/>
      <c r="N102" s="52">
        <v>8.5500000000000007</v>
      </c>
      <c r="O102" s="52">
        <v>20</v>
      </c>
      <c r="P102" s="52">
        <v>20</v>
      </c>
      <c r="Q102" s="52">
        <v>20</v>
      </c>
      <c r="R102" s="2"/>
    </row>
    <row r="103" spans="1:18" ht="18" customHeight="1" x14ac:dyDescent="0.25">
      <c r="A103" s="169">
        <v>8</v>
      </c>
      <c r="B103" s="143" t="s">
        <v>899</v>
      </c>
      <c r="C103" s="54" t="s">
        <v>61</v>
      </c>
      <c r="D103" s="55" t="s">
        <v>228</v>
      </c>
      <c r="E103" s="52" t="s">
        <v>900</v>
      </c>
      <c r="F103" s="144">
        <v>3.55</v>
      </c>
      <c r="G103" s="145">
        <v>90</v>
      </c>
      <c r="H103" s="146" t="s">
        <v>121</v>
      </c>
      <c r="I103" s="197" t="s">
        <v>123</v>
      </c>
      <c r="J103" s="151">
        <v>1050000</v>
      </c>
      <c r="K103" s="148"/>
      <c r="L103" s="149" t="s">
        <v>885</v>
      </c>
      <c r="M103" s="149"/>
      <c r="N103" s="52">
        <v>8.48</v>
      </c>
      <c r="O103" s="52">
        <v>20</v>
      </c>
      <c r="P103" s="52">
        <v>20</v>
      </c>
      <c r="Q103" s="52">
        <v>20</v>
      </c>
      <c r="R103" s="2"/>
    </row>
    <row r="104" spans="1:18" ht="18" customHeight="1" x14ac:dyDescent="0.25">
      <c r="A104" s="169">
        <v>9</v>
      </c>
      <c r="B104" s="143" t="s">
        <v>901</v>
      </c>
      <c r="C104" s="54" t="s">
        <v>2</v>
      </c>
      <c r="D104" s="55" t="s">
        <v>902</v>
      </c>
      <c r="E104" s="52" t="s">
        <v>903</v>
      </c>
      <c r="F104" s="144">
        <v>3.55</v>
      </c>
      <c r="G104" s="145">
        <v>90</v>
      </c>
      <c r="H104" s="146" t="s">
        <v>121</v>
      </c>
      <c r="I104" s="196" t="s">
        <v>123</v>
      </c>
      <c r="J104" s="151">
        <v>1050000</v>
      </c>
      <c r="K104" s="148"/>
      <c r="L104" s="149" t="s">
        <v>885</v>
      </c>
      <c r="M104" s="149"/>
      <c r="N104" s="52">
        <v>8.73</v>
      </c>
      <c r="O104" s="52">
        <v>20</v>
      </c>
      <c r="P104" s="52">
        <v>20</v>
      </c>
      <c r="Q104" s="52">
        <v>20</v>
      </c>
      <c r="R104" s="2"/>
    </row>
    <row r="105" spans="1:18" ht="18" customHeight="1" x14ac:dyDescent="0.25">
      <c r="A105" s="169">
        <v>10</v>
      </c>
      <c r="B105" s="143" t="s">
        <v>904</v>
      </c>
      <c r="C105" s="54" t="s">
        <v>2</v>
      </c>
      <c r="D105" s="55" t="s">
        <v>905</v>
      </c>
      <c r="E105" s="52" t="s">
        <v>906</v>
      </c>
      <c r="F105" s="144">
        <v>3.55</v>
      </c>
      <c r="G105" s="145">
        <v>90</v>
      </c>
      <c r="H105" s="146" t="s">
        <v>121</v>
      </c>
      <c r="I105" s="197" t="s">
        <v>123</v>
      </c>
      <c r="J105" s="151">
        <v>1050000</v>
      </c>
      <c r="K105" s="148"/>
      <c r="L105" s="149" t="s">
        <v>885</v>
      </c>
      <c r="M105" s="149"/>
      <c r="N105" s="52">
        <v>8.3699999999999992</v>
      </c>
      <c r="O105" s="52">
        <v>20</v>
      </c>
      <c r="P105" s="52">
        <v>20</v>
      </c>
      <c r="Q105" s="52">
        <v>20</v>
      </c>
      <c r="R105" s="2"/>
    </row>
    <row r="106" spans="1:18" ht="18" customHeight="1" x14ac:dyDescent="0.25">
      <c r="A106" s="169">
        <v>11</v>
      </c>
      <c r="B106" s="143" t="s">
        <v>337</v>
      </c>
      <c r="C106" s="54" t="s">
        <v>338</v>
      </c>
      <c r="D106" s="55" t="s">
        <v>3</v>
      </c>
      <c r="E106" s="52" t="s">
        <v>73</v>
      </c>
      <c r="F106" s="144">
        <v>3.55</v>
      </c>
      <c r="G106" s="145">
        <v>90</v>
      </c>
      <c r="H106" s="146" t="s">
        <v>121</v>
      </c>
      <c r="I106" s="196" t="s">
        <v>123</v>
      </c>
      <c r="J106" s="151">
        <v>1050000</v>
      </c>
      <c r="K106" s="148"/>
      <c r="L106" s="149" t="s">
        <v>885</v>
      </c>
      <c r="M106" s="149"/>
      <c r="N106" s="52">
        <v>8.49</v>
      </c>
      <c r="O106" s="52">
        <v>20</v>
      </c>
      <c r="P106" s="52">
        <v>20</v>
      </c>
      <c r="Q106" s="52">
        <v>20</v>
      </c>
      <c r="R106" s="2"/>
    </row>
    <row r="107" spans="1:18" ht="18" customHeight="1" x14ac:dyDescent="0.25">
      <c r="A107" s="169">
        <v>12</v>
      </c>
      <c r="B107" s="143" t="s">
        <v>907</v>
      </c>
      <c r="C107" s="54" t="s">
        <v>908</v>
      </c>
      <c r="D107" s="55" t="s">
        <v>0</v>
      </c>
      <c r="E107" s="52" t="s">
        <v>909</v>
      </c>
      <c r="F107" s="144">
        <v>3.5</v>
      </c>
      <c r="G107" s="145">
        <v>90</v>
      </c>
      <c r="H107" s="146" t="s">
        <v>121</v>
      </c>
      <c r="I107" s="197" t="s">
        <v>123</v>
      </c>
      <c r="J107" s="151">
        <v>1050000</v>
      </c>
      <c r="K107" s="148"/>
      <c r="L107" s="149" t="s">
        <v>885</v>
      </c>
      <c r="M107" s="149"/>
      <c r="N107" s="52">
        <v>8.4499999999999993</v>
      </c>
      <c r="O107" s="52">
        <v>20</v>
      </c>
      <c r="P107" s="52">
        <v>20</v>
      </c>
      <c r="Q107" s="52">
        <v>20</v>
      </c>
      <c r="R107" s="2"/>
    </row>
    <row r="108" spans="1:18" ht="18" customHeight="1" x14ac:dyDescent="0.25">
      <c r="A108" s="169">
        <v>13</v>
      </c>
      <c r="B108" s="143" t="s">
        <v>342</v>
      </c>
      <c r="C108" s="54" t="s">
        <v>31</v>
      </c>
      <c r="D108" s="55" t="s">
        <v>44</v>
      </c>
      <c r="E108" s="52" t="s">
        <v>343</v>
      </c>
      <c r="F108" s="144">
        <v>3.45</v>
      </c>
      <c r="G108" s="145">
        <v>93</v>
      </c>
      <c r="H108" s="146" t="s">
        <v>121</v>
      </c>
      <c r="I108" s="196" t="s">
        <v>123</v>
      </c>
      <c r="J108" s="151">
        <v>1050000</v>
      </c>
      <c r="K108" s="148"/>
      <c r="L108" s="149" t="s">
        <v>885</v>
      </c>
      <c r="M108" s="149"/>
      <c r="N108" s="52">
        <v>8.5</v>
      </c>
      <c r="O108" s="52">
        <v>20</v>
      </c>
      <c r="P108" s="52">
        <v>20</v>
      </c>
      <c r="Q108" s="52">
        <v>20</v>
      </c>
      <c r="R108" s="2"/>
    </row>
    <row r="109" spans="1:18" ht="18" customHeight="1" x14ac:dyDescent="0.25">
      <c r="A109" s="169">
        <v>14</v>
      </c>
      <c r="B109" s="143" t="s">
        <v>910</v>
      </c>
      <c r="C109" s="54" t="s">
        <v>27</v>
      </c>
      <c r="D109" s="55" t="s">
        <v>30</v>
      </c>
      <c r="E109" s="52" t="s">
        <v>343</v>
      </c>
      <c r="F109" s="144">
        <v>3.45</v>
      </c>
      <c r="G109" s="145">
        <v>89</v>
      </c>
      <c r="H109" s="146" t="s">
        <v>152</v>
      </c>
      <c r="I109" s="197" t="s">
        <v>123</v>
      </c>
      <c r="J109" s="151">
        <v>1050000</v>
      </c>
      <c r="K109" s="148"/>
      <c r="L109" s="149" t="s">
        <v>885</v>
      </c>
      <c r="M109" s="149"/>
      <c r="N109" s="52">
        <v>8.5500000000000007</v>
      </c>
      <c r="O109" s="52">
        <v>20</v>
      </c>
      <c r="P109" s="52">
        <v>20</v>
      </c>
      <c r="Q109" s="52">
        <v>20</v>
      </c>
      <c r="R109" s="2"/>
    </row>
    <row r="110" spans="1:18" ht="18" customHeight="1" x14ac:dyDescent="0.25">
      <c r="A110" s="169">
        <v>15</v>
      </c>
      <c r="B110" s="143" t="s">
        <v>911</v>
      </c>
      <c r="C110" s="54" t="s">
        <v>59</v>
      </c>
      <c r="D110" s="55" t="s">
        <v>912</v>
      </c>
      <c r="E110" s="52" t="s">
        <v>382</v>
      </c>
      <c r="F110" s="144">
        <v>3.4</v>
      </c>
      <c r="G110" s="145">
        <v>87</v>
      </c>
      <c r="H110" s="146" t="s">
        <v>152</v>
      </c>
      <c r="I110" s="196" t="s">
        <v>123</v>
      </c>
      <c r="J110" s="151">
        <v>1050000</v>
      </c>
      <c r="K110" s="148"/>
      <c r="L110" s="149" t="s">
        <v>885</v>
      </c>
      <c r="M110" s="149"/>
      <c r="N110" s="52">
        <v>8.35</v>
      </c>
      <c r="O110" s="52">
        <v>20</v>
      </c>
      <c r="P110" s="52">
        <v>20</v>
      </c>
      <c r="Q110" s="52">
        <v>20</v>
      </c>
      <c r="R110" s="2"/>
    </row>
    <row r="111" spans="1:18" ht="18" customHeight="1" x14ac:dyDescent="0.25">
      <c r="A111" s="169">
        <v>16</v>
      </c>
      <c r="B111" s="143" t="s">
        <v>913</v>
      </c>
      <c r="C111" s="54" t="s">
        <v>2</v>
      </c>
      <c r="D111" s="55" t="s">
        <v>28</v>
      </c>
      <c r="E111" s="52" t="s">
        <v>914</v>
      </c>
      <c r="F111" s="144">
        <v>3.4</v>
      </c>
      <c r="G111" s="145">
        <v>94</v>
      </c>
      <c r="H111" s="146" t="s">
        <v>121</v>
      </c>
      <c r="I111" s="197" t="s">
        <v>123</v>
      </c>
      <c r="J111" s="151">
        <v>1050000</v>
      </c>
      <c r="K111" s="148"/>
      <c r="L111" s="149" t="s">
        <v>885</v>
      </c>
      <c r="M111" s="149"/>
      <c r="N111" s="52">
        <v>8.34</v>
      </c>
      <c r="O111" s="52">
        <v>20</v>
      </c>
      <c r="P111" s="52">
        <v>20</v>
      </c>
      <c r="Q111" s="52">
        <v>20</v>
      </c>
      <c r="R111" s="2"/>
    </row>
    <row r="112" spans="1:18" ht="18" customHeight="1" x14ac:dyDescent="0.25">
      <c r="A112" s="169">
        <v>17</v>
      </c>
      <c r="B112" s="143" t="s">
        <v>915</v>
      </c>
      <c r="C112" s="54" t="s">
        <v>916</v>
      </c>
      <c r="D112" s="55" t="s">
        <v>46</v>
      </c>
      <c r="E112" s="52" t="s">
        <v>917</v>
      </c>
      <c r="F112" s="144">
        <v>3.4</v>
      </c>
      <c r="G112" s="145">
        <v>89</v>
      </c>
      <c r="H112" s="146" t="s">
        <v>152</v>
      </c>
      <c r="I112" s="196" t="s">
        <v>123</v>
      </c>
      <c r="J112" s="167">
        <v>1050000</v>
      </c>
      <c r="K112" s="168"/>
      <c r="L112" s="192" t="s">
        <v>885</v>
      </c>
      <c r="M112" s="149"/>
      <c r="N112" s="52">
        <v>8.2799999999999994</v>
      </c>
      <c r="O112" s="52">
        <v>20</v>
      </c>
      <c r="P112" s="52">
        <v>20</v>
      </c>
      <c r="Q112" s="52">
        <v>20</v>
      </c>
      <c r="R112" s="2"/>
    </row>
    <row r="113" spans="1:18" ht="18" customHeight="1" x14ac:dyDescent="0.25">
      <c r="A113" s="357" t="s">
        <v>139</v>
      </c>
      <c r="B113" s="358"/>
      <c r="C113" s="358"/>
      <c r="D113" s="358"/>
      <c r="E113" s="358"/>
      <c r="F113" s="358"/>
      <c r="G113" s="358"/>
      <c r="H113" s="358"/>
      <c r="I113" s="359"/>
      <c r="J113" s="171">
        <f>SUM(J96:J112)</f>
        <v>18250000</v>
      </c>
      <c r="K113" s="193"/>
      <c r="L113" s="194"/>
      <c r="M113" s="149"/>
      <c r="N113" s="52"/>
      <c r="O113" s="52"/>
      <c r="P113" s="52"/>
      <c r="Q113" s="52"/>
      <c r="R113" s="2"/>
    </row>
    <row r="114" spans="1:18" ht="22.5" customHeight="1" x14ac:dyDescent="0.25">
      <c r="A114" s="360" t="s">
        <v>1052</v>
      </c>
      <c r="B114" s="360"/>
      <c r="C114" s="360"/>
      <c r="D114" s="360"/>
      <c r="E114" s="360"/>
      <c r="F114" s="360"/>
      <c r="G114" s="360"/>
      <c r="H114" s="360"/>
      <c r="I114" s="360"/>
      <c r="J114" s="394"/>
      <c r="K114" s="394"/>
      <c r="L114" s="6"/>
      <c r="M114" s="6"/>
      <c r="N114" s="6"/>
      <c r="O114" s="6"/>
      <c r="P114" s="6"/>
      <c r="Q114" s="2"/>
      <c r="R114" s="2"/>
    </row>
    <row r="115" spans="1:18" s="10" customFormat="1" x14ac:dyDescent="0.25">
      <c r="A115" s="361" t="s">
        <v>140</v>
      </c>
      <c r="B115" s="361"/>
      <c r="C115" s="361"/>
      <c r="D115" s="361" t="s">
        <v>171</v>
      </c>
      <c r="E115" s="361"/>
      <c r="F115" s="361"/>
      <c r="G115" s="361"/>
      <c r="H115" s="361"/>
      <c r="I115" s="361" t="s">
        <v>141</v>
      </c>
      <c r="J115" s="361"/>
      <c r="K115" s="361"/>
    </row>
    <row r="116" spans="1:18" s="10" customFormat="1" ht="18.75" x14ac:dyDescent="0.3">
      <c r="A116" s="29"/>
      <c r="B116" s="45"/>
      <c r="C116" s="29"/>
      <c r="D116" s="361" t="s">
        <v>172</v>
      </c>
      <c r="E116" s="361"/>
      <c r="F116" s="361"/>
      <c r="G116" s="361"/>
      <c r="H116" s="361"/>
      <c r="I116" s="363" t="s">
        <v>142</v>
      </c>
      <c r="J116" s="363"/>
      <c r="K116" s="363"/>
    </row>
    <row r="117" spans="1:18" s="10" customFormat="1" ht="35.25" customHeight="1" x14ac:dyDescent="0.25">
      <c r="B117" s="45"/>
      <c r="D117" s="10" t="s">
        <v>143</v>
      </c>
    </row>
    <row r="118" spans="1:18" s="10" customFormat="1" x14ac:dyDescent="0.25">
      <c r="B118" s="45"/>
    </row>
    <row r="119" spans="1:18" s="10" customFormat="1" ht="17.25" customHeight="1" x14ac:dyDescent="0.25">
      <c r="A119" s="363" t="s">
        <v>144</v>
      </c>
      <c r="B119" s="363"/>
      <c r="C119" s="363"/>
      <c r="D119" s="363" t="s">
        <v>145</v>
      </c>
      <c r="E119" s="363"/>
      <c r="F119" s="363"/>
      <c r="G119" s="363"/>
      <c r="H119" s="363"/>
      <c r="I119" s="363" t="s">
        <v>146</v>
      </c>
      <c r="J119" s="363"/>
      <c r="K119" s="363"/>
    </row>
    <row r="120" spans="1:18" customFormat="1" ht="19.5" customHeight="1" x14ac:dyDescent="0.3">
      <c r="A120" s="362" t="s">
        <v>124</v>
      </c>
      <c r="B120" s="362"/>
      <c r="C120" s="362"/>
      <c r="D120" s="362"/>
      <c r="E120" s="56"/>
      <c r="F120" s="12"/>
      <c r="G120" s="12"/>
      <c r="J120" s="13"/>
    </row>
    <row r="121" spans="1:18" customFormat="1" ht="19.5" customHeight="1" x14ac:dyDescent="0.3">
      <c r="A121" s="363" t="s">
        <v>125</v>
      </c>
      <c r="B121" s="363"/>
      <c r="C121" s="363"/>
      <c r="D121" s="363"/>
      <c r="E121" s="57"/>
      <c r="F121" s="12"/>
      <c r="G121" s="12"/>
      <c r="J121" s="13"/>
    </row>
    <row r="122" spans="1:18" customFormat="1" ht="12.75" customHeight="1" x14ac:dyDescent="0.3">
      <c r="A122" s="57"/>
      <c r="B122" s="57"/>
      <c r="C122" s="57"/>
      <c r="D122" s="57"/>
      <c r="E122" s="57"/>
      <c r="F122" s="12"/>
      <c r="G122" s="12"/>
      <c r="J122" s="13"/>
    </row>
    <row r="123" spans="1:18" customFormat="1" ht="18" customHeight="1" x14ac:dyDescent="0.25">
      <c r="A123" s="363" t="s">
        <v>126</v>
      </c>
      <c r="B123" s="363"/>
      <c r="C123" s="363"/>
      <c r="D123" s="363"/>
      <c r="E123" s="363"/>
      <c r="F123" s="363"/>
      <c r="G123" s="363"/>
      <c r="H123" s="363"/>
      <c r="I123" s="363"/>
      <c r="J123" s="363"/>
      <c r="K123" s="363"/>
    </row>
    <row r="124" spans="1:18" customFormat="1" ht="18" customHeight="1" x14ac:dyDescent="0.25">
      <c r="A124" s="363" t="s">
        <v>1051</v>
      </c>
      <c r="B124" s="363"/>
      <c r="C124" s="363"/>
      <c r="D124" s="363"/>
      <c r="E124" s="363"/>
      <c r="F124" s="363"/>
      <c r="G124" s="363"/>
      <c r="H124" s="363"/>
      <c r="I124" s="363"/>
      <c r="J124" s="363"/>
      <c r="K124" s="363"/>
    </row>
    <row r="125" spans="1:18" s="33" customFormat="1" ht="18" customHeight="1" x14ac:dyDescent="0.25">
      <c r="A125" s="370" t="s">
        <v>421</v>
      </c>
      <c r="B125" s="370"/>
      <c r="C125" s="370"/>
      <c r="D125" s="370"/>
      <c r="E125" s="370"/>
      <c r="F125" s="370"/>
      <c r="G125" s="370"/>
      <c r="H125" s="370"/>
      <c r="I125" s="370"/>
      <c r="J125" s="370"/>
      <c r="K125" s="370"/>
    </row>
    <row r="126" spans="1:18" customFormat="1" ht="10.5" customHeight="1" x14ac:dyDescent="0.25">
      <c r="A126" s="15"/>
      <c r="B126" s="16"/>
      <c r="C126" s="17"/>
      <c r="D126" s="18"/>
      <c r="E126" s="15"/>
      <c r="F126" s="19"/>
      <c r="G126" s="19"/>
      <c r="H126" s="15"/>
      <c r="I126" s="17"/>
      <c r="J126" s="20"/>
    </row>
    <row r="127" spans="1:18" s="23" customFormat="1" ht="21.75" customHeight="1" x14ac:dyDescent="0.2">
      <c r="A127" s="364" t="s">
        <v>118</v>
      </c>
      <c r="B127" s="364" t="s">
        <v>127</v>
      </c>
      <c r="C127" s="366" t="s">
        <v>128</v>
      </c>
      <c r="D127" s="367"/>
      <c r="E127" s="364" t="s">
        <v>129</v>
      </c>
      <c r="F127" s="21" t="s">
        <v>130</v>
      </c>
      <c r="G127" s="21" t="s">
        <v>182</v>
      </c>
      <c r="H127" s="21" t="s">
        <v>131</v>
      </c>
      <c r="I127" s="21" t="s">
        <v>132</v>
      </c>
      <c r="J127" s="22" t="s">
        <v>133</v>
      </c>
      <c r="K127" s="364" t="s">
        <v>134</v>
      </c>
    </row>
    <row r="128" spans="1:18" s="23" customFormat="1" ht="21.75" customHeight="1" x14ac:dyDescent="0.2">
      <c r="A128" s="365"/>
      <c r="B128" s="365"/>
      <c r="C128" s="368"/>
      <c r="D128" s="369"/>
      <c r="E128" s="365"/>
      <c r="F128" s="24" t="s">
        <v>135</v>
      </c>
      <c r="G128" s="24" t="s">
        <v>169</v>
      </c>
      <c r="H128" s="24" t="s">
        <v>136</v>
      </c>
      <c r="I128" s="24" t="s">
        <v>137</v>
      </c>
      <c r="J128" s="25" t="s">
        <v>138</v>
      </c>
      <c r="K128" s="365"/>
    </row>
    <row r="129" spans="1:18" ht="29.25" customHeight="1" x14ac:dyDescent="0.25">
      <c r="A129" s="93">
        <v>1</v>
      </c>
      <c r="B129" s="55" t="s">
        <v>918</v>
      </c>
      <c r="C129" s="54" t="s">
        <v>919</v>
      </c>
      <c r="D129" s="55" t="s">
        <v>62</v>
      </c>
      <c r="E129" s="52" t="s">
        <v>247</v>
      </c>
      <c r="F129" s="144">
        <v>3.45</v>
      </c>
      <c r="G129" s="145">
        <v>83</v>
      </c>
      <c r="H129" s="146" t="s">
        <v>152</v>
      </c>
      <c r="I129" s="197" t="s">
        <v>123</v>
      </c>
      <c r="J129" s="167">
        <v>1050000</v>
      </c>
      <c r="K129" s="168"/>
      <c r="L129" s="149" t="s">
        <v>920</v>
      </c>
      <c r="M129" s="149"/>
      <c r="N129" s="52">
        <v>8.0500000000000007</v>
      </c>
      <c r="O129" s="52">
        <v>20</v>
      </c>
      <c r="P129" s="52">
        <v>20</v>
      </c>
      <c r="Q129" s="52">
        <v>20</v>
      </c>
      <c r="R129" s="2"/>
    </row>
    <row r="130" spans="1:18" s="46" customFormat="1" ht="18" customHeight="1" x14ac:dyDescent="0.25">
      <c r="A130" s="357" t="s">
        <v>139</v>
      </c>
      <c r="B130" s="358"/>
      <c r="C130" s="358"/>
      <c r="D130" s="358"/>
      <c r="E130" s="358"/>
      <c r="F130" s="358"/>
      <c r="G130" s="358"/>
      <c r="H130" s="358"/>
      <c r="I130" s="359"/>
      <c r="J130" s="171">
        <f>SUM(J129)</f>
        <v>1050000</v>
      </c>
      <c r="K130" s="134"/>
      <c r="L130" s="129"/>
      <c r="M130" s="129"/>
      <c r="N130" s="130"/>
      <c r="O130" s="130"/>
      <c r="P130" s="130"/>
      <c r="Q130" s="130"/>
    </row>
    <row r="131" spans="1:18" ht="26.25" customHeight="1" x14ac:dyDescent="0.25">
      <c r="A131" s="384" t="s">
        <v>1045</v>
      </c>
      <c r="B131" s="384"/>
      <c r="C131" s="384"/>
      <c r="D131" s="384"/>
      <c r="E131" s="384"/>
      <c r="F131" s="384"/>
      <c r="G131" s="384"/>
      <c r="H131" s="384"/>
      <c r="I131" s="384"/>
      <c r="J131" s="384"/>
      <c r="K131" s="384"/>
      <c r="L131" s="6"/>
      <c r="M131" s="6"/>
      <c r="N131" s="6"/>
      <c r="O131" s="6"/>
      <c r="P131" s="6"/>
      <c r="Q131" s="2"/>
      <c r="R131" s="2"/>
    </row>
    <row r="132" spans="1:18" ht="21" customHeight="1" x14ac:dyDescent="0.25">
      <c r="A132" s="47"/>
      <c r="B132" s="47"/>
      <c r="C132" s="47"/>
      <c r="D132" s="47"/>
      <c r="E132" s="47"/>
      <c r="F132" s="47"/>
      <c r="G132" s="47"/>
      <c r="H132" s="47"/>
      <c r="I132" s="47"/>
      <c r="J132" s="47"/>
      <c r="K132" s="47"/>
      <c r="L132" s="6"/>
      <c r="M132" s="6"/>
      <c r="N132" s="6"/>
      <c r="O132" s="6"/>
      <c r="P132" s="6"/>
      <c r="Q132" s="2"/>
      <c r="R132" s="2"/>
    </row>
    <row r="133" spans="1:18" s="10" customFormat="1" x14ac:dyDescent="0.25">
      <c r="A133" s="361" t="s">
        <v>140</v>
      </c>
      <c r="B133" s="361"/>
      <c r="C133" s="361"/>
      <c r="D133" s="361" t="s">
        <v>171</v>
      </c>
      <c r="E133" s="361"/>
      <c r="F133" s="361"/>
      <c r="G133" s="361"/>
      <c r="H133" s="361"/>
      <c r="I133" s="361" t="s">
        <v>141</v>
      </c>
      <c r="J133" s="361"/>
      <c r="K133" s="361"/>
    </row>
    <row r="134" spans="1:18" s="10" customFormat="1" ht="18.75" x14ac:dyDescent="0.3">
      <c r="A134" s="29"/>
      <c r="B134" s="45"/>
      <c r="C134" s="29"/>
      <c r="D134" s="361" t="s">
        <v>172</v>
      </c>
      <c r="E134" s="361"/>
      <c r="F134" s="361"/>
      <c r="G134" s="361"/>
      <c r="H134" s="361"/>
      <c r="I134" s="363" t="s">
        <v>142</v>
      </c>
      <c r="J134" s="363"/>
      <c r="K134" s="363"/>
    </row>
    <row r="135" spans="1:18" s="10" customFormat="1" ht="62.25" customHeight="1" x14ac:dyDescent="0.25">
      <c r="B135" s="45"/>
      <c r="D135" s="10" t="s">
        <v>143</v>
      </c>
      <c r="M135" s="10">
        <v>1</v>
      </c>
    </row>
    <row r="136" spans="1:18" s="10" customFormat="1" x14ac:dyDescent="0.25">
      <c r="B136" s="45"/>
    </row>
    <row r="137" spans="1:18" s="10" customFormat="1" ht="17.25" customHeight="1" x14ac:dyDescent="0.25">
      <c r="A137" s="363" t="s">
        <v>144</v>
      </c>
      <c r="B137" s="363"/>
      <c r="C137" s="363"/>
      <c r="D137" s="363" t="s">
        <v>145</v>
      </c>
      <c r="E137" s="363"/>
      <c r="F137" s="363"/>
      <c r="G137" s="363"/>
      <c r="H137" s="363"/>
      <c r="I137" s="363" t="s">
        <v>146</v>
      </c>
      <c r="J137" s="363"/>
      <c r="K137" s="363"/>
    </row>
    <row r="150" spans="1:17" customFormat="1" ht="19.5" customHeight="1" x14ac:dyDescent="0.3">
      <c r="A150" s="362" t="s">
        <v>124</v>
      </c>
      <c r="B150" s="362"/>
      <c r="C150" s="362"/>
      <c r="D150" s="362"/>
      <c r="E150" s="125"/>
      <c r="F150" s="12"/>
      <c r="G150" s="12"/>
      <c r="J150" s="13"/>
    </row>
    <row r="151" spans="1:17" customFormat="1" ht="19.5" customHeight="1" x14ac:dyDescent="0.3">
      <c r="A151" s="363" t="s">
        <v>125</v>
      </c>
      <c r="B151" s="363"/>
      <c r="C151" s="363"/>
      <c r="D151" s="363"/>
      <c r="E151" s="124"/>
      <c r="F151" s="12"/>
      <c r="G151" s="12"/>
      <c r="J151" s="13"/>
    </row>
    <row r="152" spans="1:17" customFormat="1" ht="12.75" customHeight="1" x14ac:dyDescent="0.3">
      <c r="A152" s="124"/>
      <c r="B152" s="124"/>
      <c r="C152" s="124"/>
      <c r="D152" s="124"/>
      <c r="E152" s="124"/>
      <c r="F152" s="12"/>
      <c r="G152" s="12"/>
      <c r="J152" s="13"/>
    </row>
    <row r="153" spans="1:17" customFormat="1" ht="18" customHeight="1" x14ac:dyDescent="0.25">
      <c r="A153" s="363" t="s">
        <v>126</v>
      </c>
      <c r="B153" s="363"/>
      <c r="C153" s="363"/>
      <c r="D153" s="363"/>
      <c r="E153" s="363"/>
      <c r="F153" s="363"/>
      <c r="G153" s="363"/>
      <c r="H153" s="363"/>
      <c r="I153" s="363"/>
      <c r="J153" s="363"/>
      <c r="K153" s="363"/>
    </row>
    <row r="154" spans="1:17" customFormat="1" ht="18" customHeight="1" x14ac:dyDescent="0.25">
      <c r="A154" s="363" t="s">
        <v>1054</v>
      </c>
      <c r="B154" s="363"/>
      <c r="C154" s="363"/>
      <c r="D154" s="363"/>
      <c r="E154" s="363"/>
      <c r="F154" s="363"/>
      <c r="G154" s="363"/>
      <c r="H154" s="363"/>
      <c r="I154" s="363"/>
      <c r="J154" s="363"/>
      <c r="K154" s="363"/>
    </row>
    <row r="155" spans="1:17" s="33" customFormat="1" ht="18" customHeight="1" x14ac:dyDescent="0.25">
      <c r="A155" s="370" t="s">
        <v>421</v>
      </c>
      <c r="B155" s="370"/>
      <c r="C155" s="370"/>
      <c r="D155" s="370"/>
      <c r="E155" s="370"/>
      <c r="F155" s="370"/>
      <c r="G155" s="370"/>
      <c r="H155" s="370"/>
      <c r="I155" s="370"/>
      <c r="J155" s="370"/>
      <c r="K155" s="370"/>
    </row>
    <row r="156" spans="1:17" customFormat="1" ht="10.5" customHeight="1" x14ac:dyDescent="0.25">
      <c r="A156" s="15"/>
      <c r="B156" s="16"/>
      <c r="C156" s="17"/>
      <c r="D156" s="18"/>
      <c r="E156" s="15"/>
      <c r="F156" s="19"/>
      <c r="G156" s="19"/>
      <c r="H156" s="15"/>
      <c r="I156" s="17"/>
      <c r="J156" s="20"/>
    </row>
    <row r="157" spans="1:17" s="23" customFormat="1" ht="21.75" customHeight="1" x14ac:dyDescent="0.2">
      <c r="A157" s="364" t="s">
        <v>118</v>
      </c>
      <c r="B157" s="364" t="s">
        <v>127</v>
      </c>
      <c r="C157" s="366" t="s">
        <v>128</v>
      </c>
      <c r="D157" s="367"/>
      <c r="E157" s="364" t="s">
        <v>129</v>
      </c>
      <c r="F157" s="21" t="s">
        <v>130</v>
      </c>
      <c r="G157" s="21" t="s">
        <v>182</v>
      </c>
      <c r="H157" s="21" t="s">
        <v>131</v>
      </c>
      <c r="I157" s="21" t="s">
        <v>132</v>
      </c>
      <c r="J157" s="22" t="s">
        <v>133</v>
      </c>
      <c r="K157" s="364" t="s">
        <v>134</v>
      </c>
    </row>
    <row r="158" spans="1:17" s="23" customFormat="1" ht="21.75" customHeight="1" x14ac:dyDescent="0.2">
      <c r="A158" s="365"/>
      <c r="B158" s="365"/>
      <c r="C158" s="368"/>
      <c r="D158" s="369"/>
      <c r="E158" s="365"/>
      <c r="F158" s="24" t="s">
        <v>135</v>
      </c>
      <c r="G158" s="24" t="s">
        <v>169</v>
      </c>
      <c r="H158" s="24" t="s">
        <v>136</v>
      </c>
      <c r="I158" s="24" t="s">
        <v>137</v>
      </c>
      <c r="J158" s="25" t="s">
        <v>138</v>
      </c>
      <c r="K158" s="365"/>
    </row>
    <row r="159" spans="1:17" s="2" customFormat="1" ht="26.25" customHeight="1" x14ac:dyDescent="0.25">
      <c r="A159" s="220">
        <v>1</v>
      </c>
      <c r="B159" s="221" t="s">
        <v>344</v>
      </c>
      <c r="C159" s="222" t="s">
        <v>345</v>
      </c>
      <c r="D159" s="58" t="s">
        <v>13</v>
      </c>
      <c r="E159" s="223" t="s">
        <v>346</v>
      </c>
      <c r="F159" s="224">
        <v>3.6</v>
      </c>
      <c r="G159" s="225">
        <v>90</v>
      </c>
      <c r="H159" s="226" t="s">
        <v>149</v>
      </c>
      <c r="I159" s="226" t="s">
        <v>149</v>
      </c>
      <c r="J159" s="227">
        <v>1150000</v>
      </c>
      <c r="K159" s="228"/>
      <c r="L159" s="149" t="s">
        <v>921</v>
      </c>
      <c r="M159" s="149"/>
      <c r="N159" s="52">
        <v>8.5399999999999991</v>
      </c>
      <c r="O159" s="52">
        <v>20</v>
      </c>
      <c r="P159" s="52">
        <v>20</v>
      </c>
      <c r="Q159" s="52">
        <v>20</v>
      </c>
    </row>
    <row r="160" spans="1:17" s="2" customFormat="1" ht="26.25" customHeight="1" x14ac:dyDescent="0.25">
      <c r="A160" s="150">
        <v>2</v>
      </c>
      <c r="B160" s="229" t="s">
        <v>347</v>
      </c>
      <c r="C160" s="230" t="s">
        <v>348</v>
      </c>
      <c r="D160" s="231" t="s">
        <v>148</v>
      </c>
      <c r="E160" s="232" t="s">
        <v>194</v>
      </c>
      <c r="F160" s="233">
        <v>3.4</v>
      </c>
      <c r="G160" s="234">
        <v>90</v>
      </c>
      <c r="H160" s="235" t="s">
        <v>152</v>
      </c>
      <c r="I160" s="236" t="s">
        <v>123</v>
      </c>
      <c r="J160" s="213">
        <v>1050000</v>
      </c>
      <c r="K160" s="237"/>
      <c r="L160" s="149" t="s">
        <v>921</v>
      </c>
      <c r="M160" s="149"/>
      <c r="N160" s="52">
        <v>8.31</v>
      </c>
      <c r="O160" s="52">
        <v>20</v>
      </c>
      <c r="P160" s="52">
        <v>20</v>
      </c>
      <c r="Q160" s="52">
        <v>20</v>
      </c>
    </row>
    <row r="161" spans="1:18" ht="26.25" customHeight="1" x14ac:dyDescent="0.25">
      <c r="A161" s="357" t="s">
        <v>139</v>
      </c>
      <c r="B161" s="358"/>
      <c r="C161" s="358"/>
      <c r="D161" s="358"/>
      <c r="E161" s="358"/>
      <c r="F161" s="358"/>
      <c r="G161" s="358"/>
      <c r="H161" s="358"/>
      <c r="I161" s="359"/>
      <c r="J161" s="211">
        <f>SUM(J159:J160)</f>
        <v>2200000</v>
      </c>
      <c r="K161" s="212"/>
      <c r="L161" s="149"/>
      <c r="M161" s="149"/>
      <c r="N161" s="52"/>
      <c r="O161" s="52"/>
      <c r="P161" s="52"/>
      <c r="Q161" s="52"/>
      <c r="R161" s="2"/>
    </row>
    <row r="162" spans="1:18" ht="26.25" customHeight="1" x14ac:dyDescent="0.25">
      <c r="A162" s="384" t="s">
        <v>1053</v>
      </c>
      <c r="B162" s="384"/>
      <c r="C162" s="384"/>
      <c r="D162" s="384"/>
      <c r="E162" s="384"/>
      <c r="F162" s="384"/>
      <c r="G162" s="384"/>
      <c r="H162" s="384"/>
      <c r="I162" s="384"/>
      <c r="J162" s="384"/>
      <c r="K162" s="384"/>
      <c r="L162" s="6"/>
      <c r="M162" s="6"/>
      <c r="N162" s="6"/>
      <c r="O162" s="6"/>
      <c r="P162" s="6"/>
      <c r="Q162" s="2"/>
      <c r="R162" s="2"/>
    </row>
    <row r="163" spans="1:18" ht="21" customHeight="1" x14ac:dyDescent="0.25">
      <c r="A163" s="135"/>
      <c r="B163" s="135"/>
      <c r="C163" s="135"/>
      <c r="D163" s="135"/>
      <c r="E163" s="135"/>
      <c r="F163" s="135"/>
      <c r="G163" s="135"/>
      <c r="H163" s="135"/>
      <c r="I163" s="135"/>
      <c r="J163" s="135"/>
      <c r="K163" s="135"/>
      <c r="L163" s="6"/>
      <c r="M163" s="6"/>
      <c r="N163" s="6"/>
      <c r="O163" s="6"/>
      <c r="P163" s="6"/>
      <c r="Q163" s="2"/>
      <c r="R163" s="2"/>
    </row>
    <row r="164" spans="1:18" s="10" customFormat="1" x14ac:dyDescent="0.25">
      <c r="A164" s="361" t="s">
        <v>140</v>
      </c>
      <c r="B164" s="361"/>
      <c r="C164" s="361"/>
      <c r="D164" s="361" t="s">
        <v>171</v>
      </c>
      <c r="E164" s="361"/>
      <c r="F164" s="361"/>
      <c r="G164" s="361"/>
      <c r="H164" s="361"/>
      <c r="I164" s="361" t="s">
        <v>141</v>
      </c>
      <c r="J164" s="361"/>
      <c r="K164" s="361"/>
    </row>
    <row r="165" spans="1:18" s="10" customFormat="1" ht="18.75" x14ac:dyDescent="0.3">
      <c r="A165" s="29"/>
      <c r="B165" s="45"/>
      <c r="C165" s="29"/>
      <c r="D165" s="361" t="s">
        <v>172</v>
      </c>
      <c r="E165" s="361"/>
      <c r="F165" s="361"/>
      <c r="G165" s="361"/>
      <c r="H165" s="361"/>
      <c r="I165" s="363" t="s">
        <v>142</v>
      </c>
      <c r="J165" s="363"/>
      <c r="K165" s="363"/>
    </row>
    <row r="166" spans="1:18" s="10" customFormat="1" ht="62.25" customHeight="1" x14ac:dyDescent="0.25">
      <c r="B166" s="45"/>
      <c r="D166" s="10" t="s">
        <v>143</v>
      </c>
      <c r="M166" s="10">
        <v>1</v>
      </c>
    </row>
    <row r="167" spans="1:18" s="10" customFormat="1" x14ac:dyDescent="0.25">
      <c r="B167" s="45"/>
    </row>
    <row r="168" spans="1:18" s="10" customFormat="1" ht="17.25" customHeight="1" x14ac:dyDescent="0.25">
      <c r="A168" s="363" t="s">
        <v>144</v>
      </c>
      <c r="B168" s="363"/>
      <c r="C168" s="363"/>
      <c r="D168" s="363" t="s">
        <v>145</v>
      </c>
      <c r="E168" s="363"/>
      <c r="F168" s="363"/>
      <c r="G168" s="363"/>
      <c r="H168" s="363"/>
      <c r="I168" s="363" t="s">
        <v>146</v>
      </c>
      <c r="J168" s="363"/>
      <c r="K168" s="363"/>
    </row>
    <row r="179" spans="1:18" customFormat="1" ht="19.5" customHeight="1" x14ac:dyDescent="0.3">
      <c r="A179" s="362" t="s">
        <v>124</v>
      </c>
      <c r="B179" s="362"/>
      <c r="C179" s="362"/>
      <c r="D179" s="362"/>
      <c r="E179" s="239"/>
      <c r="F179" s="12"/>
      <c r="G179" s="12"/>
      <c r="J179" s="13"/>
    </row>
    <row r="180" spans="1:18" customFormat="1" ht="19.5" customHeight="1" x14ac:dyDescent="0.3">
      <c r="A180" s="363" t="s">
        <v>125</v>
      </c>
      <c r="B180" s="363"/>
      <c r="C180" s="363"/>
      <c r="D180" s="363"/>
      <c r="E180" s="238"/>
      <c r="F180" s="12"/>
      <c r="G180" s="12"/>
      <c r="J180" s="13"/>
    </row>
    <row r="181" spans="1:18" customFormat="1" ht="12.75" customHeight="1" x14ac:dyDescent="0.3">
      <c r="A181" s="238"/>
      <c r="B181" s="238"/>
      <c r="C181" s="238"/>
      <c r="D181" s="238"/>
      <c r="E181" s="238"/>
      <c r="F181" s="12"/>
      <c r="G181" s="12"/>
      <c r="J181" s="13"/>
    </row>
    <row r="182" spans="1:18" customFormat="1" ht="18" customHeight="1" x14ac:dyDescent="0.25">
      <c r="A182" s="363" t="s">
        <v>126</v>
      </c>
      <c r="B182" s="363"/>
      <c r="C182" s="363"/>
      <c r="D182" s="363"/>
      <c r="E182" s="363"/>
      <c r="F182" s="363"/>
      <c r="G182" s="363"/>
      <c r="H182" s="363"/>
      <c r="I182" s="363"/>
      <c r="J182" s="363"/>
      <c r="K182" s="363"/>
    </row>
    <row r="183" spans="1:18" customFormat="1" ht="18" customHeight="1" x14ac:dyDescent="0.25">
      <c r="A183" s="363" t="s">
        <v>1055</v>
      </c>
      <c r="B183" s="363"/>
      <c r="C183" s="363"/>
      <c r="D183" s="363"/>
      <c r="E183" s="363"/>
      <c r="F183" s="363"/>
      <c r="G183" s="363"/>
      <c r="H183" s="363"/>
      <c r="I183" s="363"/>
      <c r="J183" s="363"/>
      <c r="K183" s="363"/>
    </row>
    <row r="184" spans="1:18" s="33" customFormat="1" ht="18" customHeight="1" x14ac:dyDescent="0.25">
      <c r="A184" s="370" t="s">
        <v>421</v>
      </c>
      <c r="B184" s="370"/>
      <c r="C184" s="370"/>
      <c r="D184" s="370"/>
      <c r="E184" s="370"/>
      <c r="F184" s="370"/>
      <c r="G184" s="370"/>
      <c r="H184" s="370"/>
      <c r="I184" s="370"/>
      <c r="J184" s="370"/>
      <c r="K184" s="370"/>
    </row>
    <row r="185" spans="1:18" customFormat="1" ht="10.5" customHeight="1" x14ac:dyDescent="0.25">
      <c r="A185" s="15"/>
      <c r="B185" s="16"/>
      <c r="C185" s="17"/>
      <c r="D185" s="18"/>
      <c r="E185" s="15"/>
      <c r="F185" s="19"/>
      <c r="G185" s="19"/>
      <c r="H185" s="15"/>
      <c r="I185" s="17"/>
      <c r="J185" s="20"/>
    </row>
    <row r="186" spans="1:18" s="23" customFormat="1" ht="21.75" customHeight="1" x14ac:dyDescent="0.2">
      <c r="A186" s="364" t="s">
        <v>118</v>
      </c>
      <c r="B186" s="364" t="s">
        <v>127</v>
      </c>
      <c r="C186" s="366" t="s">
        <v>128</v>
      </c>
      <c r="D186" s="367"/>
      <c r="E186" s="364" t="s">
        <v>129</v>
      </c>
      <c r="F186" s="21" t="s">
        <v>130</v>
      </c>
      <c r="G186" s="21" t="s">
        <v>182</v>
      </c>
      <c r="H186" s="21" t="s">
        <v>131</v>
      </c>
      <c r="I186" s="21" t="s">
        <v>132</v>
      </c>
      <c r="J186" s="22" t="s">
        <v>133</v>
      </c>
      <c r="K186" s="364" t="s">
        <v>134</v>
      </c>
    </row>
    <row r="187" spans="1:18" s="23" customFormat="1" ht="21.75" customHeight="1" x14ac:dyDescent="0.2">
      <c r="A187" s="365"/>
      <c r="B187" s="365"/>
      <c r="C187" s="368"/>
      <c r="D187" s="369"/>
      <c r="E187" s="365"/>
      <c r="F187" s="24" t="s">
        <v>135</v>
      </c>
      <c r="G187" s="24" t="s">
        <v>169</v>
      </c>
      <c r="H187" s="24" t="s">
        <v>136</v>
      </c>
      <c r="I187" s="24" t="s">
        <v>137</v>
      </c>
      <c r="J187" s="25" t="s">
        <v>138</v>
      </c>
      <c r="K187" s="365"/>
    </row>
    <row r="188" spans="1:18" ht="29.25" customHeight="1" x14ac:dyDescent="0.25">
      <c r="A188" s="248">
        <v>1</v>
      </c>
      <c r="B188" s="55" t="s">
        <v>922</v>
      </c>
      <c r="C188" s="54" t="s">
        <v>923</v>
      </c>
      <c r="D188" s="55" t="s">
        <v>924</v>
      </c>
      <c r="E188" s="52" t="s">
        <v>259</v>
      </c>
      <c r="F188" s="144">
        <v>3.6</v>
      </c>
      <c r="G188" s="145">
        <v>88</v>
      </c>
      <c r="H188" s="146" t="s">
        <v>152</v>
      </c>
      <c r="I188" s="196" t="s">
        <v>123</v>
      </c>
      <c r="J188" s="151">
        <v>1050000</v>
      </c>
      <c r="K188" s="148"/>
      <c r="L188" s="149" t="s">
        <v>925</v>
      </c>
      <c r="M188" s="149"/>
      <c r="N188" s="52">
        <v>8.43</v>
      </c>
      <c r="O188" s="52">
        <v>20</v>
      </c>
      <c r="P188" s="52">
        <v>20</v>
      </c>
      <c r="Q188" s="52">
        <v>20</v>
      </c>
      <c r="R188" s="2"/>
    </row>
    <row r="189" spans="1:18" ht="29.25" customHeight="1" x14ac:dyDescent="0.25">
      <c r="A189" s="249">
        <v>2</v>
      </c>
      <c r="B189" s="55" t="s">
        <v>926</v>
      </c>
      <c r="C189" s="54" t="s">
        <v>927</v>
      </c>
      <c r="D189" s="55" t="s">
        <v>37</v>
      </c>
      <c r="E189" s="52" t="s">
        <v>928</v>
      </c>
      <c r="F189" s="144">
        <v>3.55</v>
      </c>
      <c r="G189" s="145">
        <v>95</v>
      </c>
      <c r="H189" s="146" t="s">
        <v>121</v>
      </c>
      <c r="I189" s="197" t="s">
        <v>123</v>
      </c>
      <c r="J189" s="213">
        <v>1050000</v>
      </c>
      <c r="K189" s="214"/>
      <c r="L189" s="149" t="s">
        <v>925</v>
      </c>
      <c r="M189" s="149"/>
      <c r="N189" s="52">
        <v>8.4600000000000009</v>
      </c>
      <c r="O189" s="52">
        <v>20</v>
      </c>
      <c r="P189" s="52">
        <v>20</v>
      </c>
      <c r="Q189" s="52">
        <v>20</v>
      </c>
      <c r="R189" s="2"/>
    </row>
    <row r="190" spans="1:18" ht="29.25" customHeight="1" x14ac:dyDescent="0.25">
      <c r="A190" s="357" t="s">
        <v>139</v>
      </c>
      <c r="B190" s="358"/>
      <c r="C190" s="358"/>
      <c r="D190" s="358"/>
      <c r="E190" s="358"/>
      <c r="F190" s="358"/>
      <c r="G190" s="358"/>
      <c r="H190" s="358"/>
      <c r="I190" s="359"/>
      <c r="J190" s="211">
        <f>SUM(J188:J189)</f>
        <v>2100000</v>
      </c>
      <c r="K190" s="212"/>
      <c r="L190" s="149"/>
      <c r="M190" s="149"/>
      <c r="N190" s="52"/>
      <c r="O190" s="52"/>
      <c r="P190" s="52"/>
      <c r="Q190" s="52"/>
      <c r="R190" s="2"/>
    </row>
    <row r="191" spans="1:18" ht="26.25" customHeight="1" x14ac:dyDescent="0.25">
      <c r="A191" s="384" t="s">
        <v>1067</v>
      </c>
      <c r="B191" s="384"/>
      <c r="C191" s="384"/>
      <c r="D191" s="384"/>
      <c r="E191" s="384"/>
      <c r="F191" s="384"/>
      <c r="G191" s="384"/>
      <c r="H191" s="384"/>
      <c r="I191" s="384"/>
      <c r="J191" s="384"/>
      <c r="K191" s="384"/>
      <c r="L191" s="6"/>
      <c r="M191" s="6"/>
      <c r="N191" s="6"/>
      <c r="O191" s="6"/>
      <c r="P191" s="6"/>
      <c r="Q191" s="2"/>
      <c r="R191" s="2"/>
    </row>
    <row r="192" spans="1:18" ht="21" customHeight="1" x14ac:dyDescent="0.25">
      <c r="A192" s="240"/>
      <c r="B192" s="240"/>
      <c r="C192" s="240"/>
      <c r="D192" s="240"/>
      <c r="E192" s="240"/>
      <c r="F192" s="240"/>
      <c r="G192" s="240"/>
      <c r="H192" s="240"/>
      <c r="I192" s="240"/>
      <c r="J192" s="240"/>
      <c r="K192" s="240"/>
      <c r="L192" s="6"/>
      <c r="M192" s="6"/>
      <c r="N192" s="6"/>
      <c r="O192" s="6"/>
      <c r="P192" s="6"/>
      <c r="Q192" s="2"/>
      <c r="R192" s="2"/>
    </row>
    <row r="193" spans="1:13" s="10" customFormat="1" x14ac:dyDescent="0.25">
      <c r="A193" s="361" t="s">
        <v>140</v>
      </c>
      <c r="B193" s="361"/>
      <c r="C193" s="361"/>
      <c r="D193" s="361" t="s">
        <v>171</v>
      </c>
      <c r="E193" s="361"/>
      <c r="F193" s="361"/>
      <c r="G193" s="361"/>
      <c r="H193" s="361"/>
      <c r="I193" s="361" t="s">
        <v>141</v>
      </c>
      <c r="J193" s="361"/>
      <c r="K193" s="361"/>
    </row>
    <row r="194" spans="1:13" s="10" customFormat="1" ht="18.75" x14ac:dyDescent="0.3">
      <c r="A194" s="29"/>
      <c r="B194" s="45"/>
      <c r="C194" s="29"/>
      <c r="D194" s="361" t="s">
        <v>172</v>
      </c>
      <c r="E194" s="361"/>
      <c r="F194" s="361"/>
      <c r="G194" s="361"/>
      <c r="H194" s="361"/>
      <c r="I194" s="363" t="s">
        <v>142</v>
      </c>
      <c r="J194" s="363"/>
      <c r="K194" s="363"/>
    </row>
    <row r="195" spans="1:13" s="10" customFormat="1" ht="62.25" customHeight="1" x14ac:dyDescent="0.25">
      <c r="B195" s="45"/>
      <c r="D195" s="10" t="s">
        <v>143</v>
      </c>
      <c r="M195" s="10">
        <v>1</v>
      </c>
    </row>
    <row r="196" spans="1:13" s="10" customFormat="1" x14ac:dyDescent="0.25">
      <c r="B196" s="45"/>
    </row>
    <row r="197" spans="1:13" s="10" customFormat="1" ht="17.25" customHeight="1" x14ac:dyDescent="0.25">
      <c r="A197" s="363" t="s">
        <v>144</v>
      </c>
      <c r="B197" s="363"/>
      <c r="C197" s="363"/>
      <c r="D197" s="363" t="s">
        <v>145</v>
      </c>
      <c r="E197" s="363"/>
      <c r="F197" s="363"/>
      <c r="G197" s="363"/>
      <c r="H197" s="363"/>
      <c r="I197" s="363" t="s">
        <v>146</v>
      </c>
      <c r="J197" s="363"/>
      <c r="K197" s="363"/>
    </row>
    <row r="221" spans="6:12" x14ac:dyDescent="0.25">
      <c r="F221" s="79"/>
      <c r="H221" s="79"/>
      <c r="I221" s="80"/>
      <c r="J221" s="80"/>
      <c r="K221" s="80"/>
      <c r="L221" s="1"/>
    </row>
  </sheetData>
  <mergeCells count="140">
    <mergeCell ref="A179:D179"/>
    <mergeCell ref="A180:D180"/>
    <mergeCell ref="A182:K182"/>
    <mergeCell ref="A183:K183"/>
    <mergeCell ref="A184:K184"/>
    <mergeCell ref="A186:A187"/>
    <mergeCell ref="B186:B187"/>
    <mergeCell ref="C186:D187"/>
    <mergeCell ref="E186:E187"/>
    <mergeCell ref="K186:K187"/>
    <mergeCell ref="A190:I190"/>
    <mergeCell ref="A191:K191"/>
    <mergeCell ref="A193:C193"/>
    <mergeCell ref="D193:H193"/>
    <mergeCell ref="I193:K193"/>
    <mergeCell ref="D194:H194"/>
    <mergeCell ref="I194:K194"/>
    <mergeCell ref="A197:C197"/>
    <mergeCell ref="D197:H197"/>
    <mergeCell ref="I197:K197"/>
    <mergeCell ref="D168:H168"/>
    <mergeCell ref="I168:K168"/>
    <mergeCell ref="A162:K162"/>
    <mergeCell ref="A164:C164"/>
    <mergeCell ref="D164:H164"/>
    <mergeCell ref="I164:K164"/>
    <mergeCell ref="A157:A158"/>
    <mergeCell ref="B157:B158"/>
    <mergeCell ref="C157:D158"/>
    <mergeCell ref="E157:E158"/>
    <mergeCell ref="K157:K158"/>
    <mergeCell ref="A161:I161"/>
    <mergeCell ref="D165:H165"/>
    <mergeCell ref="I165:K165"/>
    <mergeCell ref="A168:C168"/>
    <mergeCell ref="A150:D150"/>
    <mergeCell ref="A151:D151"/>
    <mergeCell ref="A153:K153"/>
    <mergeCell ref="A154:K154"/>
    <mergeCell ref="A155:K155"/>
    <mergeCell ref="I137:K137"/>
    <mergeCell ref="A120:D120"/>
    <mergeCell ref="A121:D121"/>
    <mergeCell ref="A123:K123"/>
    <mergeCell ref="A124:K124"/>
    <mergeCell ref="A125:K125"/>
    <mergeCell ref="A127:A128"/>
    <mergeCell ref="B127:B128"/>
    <mergeCell ref="C127:D128"/>
    <mergeCell ref="E127:E128"/>
    <mergeCell ref="K127:K128"/>
    <mergeCell ref="D134:H134"/>
    <mergeCell ref="I134:K134"/>
    <mergeCell ref="A137:C137"/>
    <mergeCell ref="D137:H137"/>
    <mergeCell ref="A114:K114"/>
    <mergeCell ref="A90:K90"/>
    <mergeCell ref="A91:K91"/>
    <mergeCell ref="A92:K92"/>
    <mergeCell ref="A94:A95"/>
    <mergeCell ref="B94:B95"/>
    <mergeCell ref="C94:D95"/>
    <mergeCell ref="E94:E95"/>
    <mergeCell ref="K94:K95"/>
    <mergeCell ref="A115:C115"/>
    <mergeCell ref="D115:H115"/>
    <mergeCell ref="I115:K115"/>
    <mergeCell ref="D116:H116"/>
    <mergeCell ref="I116:K116"/>
    <mergeCell ref="A131:K131"/>
    <mergeCell ref="A133:C133"/>
    <mergeCell ref="D133:H133"/>
    <mergeCell ref="I133:K133"/>
    <mergeCell ref="A119:C119"/>
    <mergeCell ref="D119:H119"/>
    <mergeCell ref="I119:K119"/>
    <mergeCell ref="A74:K74"/>
    <mergeCell ref="A61:K61"/>
    <mergeCell ref="A62:K62"/>
    <mergeCell ref="A63:K63"/>
    <mergeCell ref="A65:A66"/>
    <mergeCell ref="B65:B66"/>
    <mergeCell ref="C65:D66"/>
    <mergeCell ref="E65:E66"/>
    <mergeCell ref="K65:K66"/>
    <mergeCell ref="A87:D87"/>
    <mergeCell ref="A88:D88"/>
    <mergeCell ref="A76:C76"/>
    <mergeCell ref="D76:H76"/>
    <mergeCell ref="I76:K76"/>
    <mergeCell ref="D77:H77"/>
    <mergeCell ref="I77:K77"/>
    <mergeCell ref="A80:C80"/>
    <mergeCell ref="D80:H80"/>
    <mergeCell ref="I80:K80"/>
    <mergeCell ref="A53:C53"/>
    <mergeCell ref="D53:H53"/>
    <mergeCell ref="I53:K53"/>
    <mergeCell ref="D54:H54"/>
    <mergeCell ref="I54:K54"/>
    <mergeCell ref="A57:C57"/>
    <mergeCell ref="D57:H57"/>
    <mergeCell ref="I57:K57"/>
    <mergeCell ref="A58:D58"/>
    <mergeCell ref="A31:D31"/>
    <mergeCell ref="A32:D32"/>
    <mergeCell ref="A34:K34"/>
    <mergeCell ref="A35:K35"/>
    <mergeCell ref="A36:K36"/>
    <mergeCell ref="A50:I50"/>
    <mergeCell ref="I29:K29"/>
    <mergeCell ref="A25:C25"/>
    <mergeCell ref="D25:H25"/>
    <mergeCell ref="I25:K25"/>
    <mergeCell ref="I26:K26"/>
    <mergeCell ref="D26:H26"/>
    <mergeCell ref="A22:I22"/>
    <mergeCell ref="A73:I73"/>
    <mergeCell ref="A113:I113"/>
    <mergeCell ref="A130:I130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29:C29"/>
    <mergeCell ref="D29:H29"/>
    <mergeCell ref="A59:D59"/>
    <mergeCell ref="A23:K23"/>
    <mergeCell ref="A51:K51"/>
    <mergeCell ref="A38:A39"/>
    <mergeCell ref="B38:B39"/>
    <mergeCell ref="C38:D39"/>
    <mergeCell ref="E38:E39"/>
    <mergeCell ref="K38:K39"/>
  </mergeCells>
  <pageMargins left="1.32" right="0.2" top="0.35" bottom="0.2" header="0.5" footer="0.2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6"/>
  <sheetViews>
    <sheetView tabSelected="1" topLeftCell="A124" workbookViewId="0">
      <selection activeCell="I143" sqref="I143"/>
    </sheetView>
  </sheetViews>
  <sheetFormatPr defaultRowHeight="15.75" x14ac:dyDescent="0.25"/>
  <cols>
    <col min="1" max="1" width="5.85546875" style="1" customWidth="1"/>
    <col min="2" max="2" width="16.85546875" style="46" customWidth="1"/>
    <col min="3" max="3" width="19.140625" style="2" customWidth="1"/>
    <col min="4" max="4" width="8.5703125" style="2" customWidth="1"/>
    <col min="5" max="5" width="12.42578125" style="1" customWidth="1"/>
    <col min="6" max="6" width="8.140625" style="1" customWidth="1"/>
    <col min="7" max="7" width="7.42578125" style="1" customWidth="1"/>
    <col min="8" max="9" width="11.5703125" style="2" customWidth="1"/>
    <col min="10" max="10" width="14.28515625" style="9" customWidth="1"/>
    <col min="11" max="11" width="12.42578125" style="9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17.25" customHeight="1" x14ac:dyDescent="0.3">
      <c r="A1" s="362" t="s">
        <v>124</v>
      </c>
      <c r="B1" s="362"/>
      <c r="C1" s="362"/>
      <c r="D1" s="362"/>
      <c r="E1" s="40"/>
      <c r="F1" s="12"/>
      <c r="G1" s="12"/>
      <c r="J1" s="13"/>
    </row>
    <row r="2" spans="1:18" customFormat="1" ht="17.25" customHeight="1" x14ac:dyDescent="0.3">
      <c r="A2" s="363" t="s">
        <v>125</v>
      </c>
      <c r="B2" s="363"/>
      <c r="C2" s="363"/>
      <c r="D2" s="363"/>
      <c r="E2" s="41"/>
      <c r="F2" s="12"/>
      <c r="G2" s="12"/>
      <c r="J2" s="13"/>
    </row>
    <row r="3" spans="1:18" customFormat="1" ht="6" customHeight="1" x14ac:dyDescent="0.3">
      <c r="A3" s="41"/>
      <c r="B3" s="241"/>
      <c r="C3" s="41"/>
      <c r="D3" s="41"/>
      <c r="E3" s="41"/>
      <c r="F3" s="12"/>
      <c r="G3" s="12"/>
      <c r="J3" s="13"/>
    </row>
    <row r="4" spans="1:18" customFormat="1" ht="21.75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</row>
    <row r="5" spans="1:18" customFormat="1" ht="21.75" customHeight="1" x14ac:dyDescent="0.25">
      <c r="A5" s="363" t="s">
        <v>1056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18" s="33" customFormat="1" ht="21.7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</row>
    <row r="7" spans="1:18" customFormat="1" ht="10.5" customHeight="1" x14ac:dyDescent="0.25">
      <c r="A7" s="15"/>
      <c r="B7" s="44"/>
      <c r="C7" s="17"/>
      <c r="D7" s="18"/>
      <c r="E7" s="15"/>
      <c r="F7" s="19"/>
      <c r="G7" s="19"/>
      <c r="H7" s="15"/>
      <c r="I7" s="17"/>
      <c r="J7" s="20"/>
    </row>
    <row r="8" spans="1:18" s="23" customFormat="1" ht="18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18" s="23" customFormat="1" ht="18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18" ht="21.75" customHeight="1" x14ac:dyDescent="0.25">
      <c r="A10" s="142">
        <v>1</v>
      </c>
      <c r="B10" s="126" t="s">
        <v>929</v>
      </c>
      <c r="C10" s="54" t="s">
        <v>930</v>
      </c>
      <c r="D10" s="55" t="s">
        <v>881</v>
      </c>
      <c r="E10" s="52" t="s">
        <v>931</v>
      </c>
      <c r="F10" s="144">
        <v>3.56</v>
      </c>
      <c r="G10" s="145">
        <v>90</v>
      </c>
      <c r="H10" s="146" t="s">
        <v>121</v>
      </c>
      <c r="I10" s="196" t="s">
        <v>123</v>
      </c>
      <c r="J10" s="151">
        <v>1050000</v>
      </c>
      <c r="K10" s="148"/>
      <c r="L10" s="149" t="s">
        <v>932</v>
      </c>
      <c r="M10" s="149"/>
      <c r="N10" s="52">
        <v>8.2200000000000006</v>
      </c>
      <c r="O10" s="52">
        <v>21</v>
      </c>
      <c r="P10" s="52">
        <v>18</v>
      </c>
      <c r="Q10" s="52">
        <v>18</v>
      </c>
      <c r="R10" s="2"/>
    </row>
    <row r="11" spans="1:18" ht="21.75" customHeight="1" x14ac:dyDescent="0.25">
      <c r="A11" s="169">
        <v>2</v>
      </c>
      <c r="B11" s="126" t="s">
        <v>933</v>
      </c>
      <c r="C11" s="54" t="s">
        <v>934</v>
      </c>
      <c r="D11" s="55" t="s">
        <v>935</v>
      </c>
      <c r="E11" s="52" t="s">
        <v>936</v>
      </c>
      <c r="F11" s="144">
        <v>3.44</v>
      </c>
      <c r="G11" s="145">
        <v>90</v>
      </c>
      <c r="H11" s="146" t="s">
        <v>121</v>
      </c>
      <c r="I11" s="197" t="s">
        <v>123</v>
      </c>
      <c r="J11" s="151">
        <v>1050000</v>
      </c>
      <c r="K11" s="148"/>
      <c r="L11" s="149" t="s">
        <v>932</v>
      </c>
      <c r="M11" s="149"/>
      <c r="N11" s="52">
        <v>8.2200000000000006</v>
      </c>
      <c r="O11" s="52">
        <v>21</v>
      </c>
      <c r="P11" s="52">
        <v>18</v>
      </c>
      <c r="Q11" s="52">
        <v>18</v>
      </c>
      <c r="R11" s="2"/>
    </row>
    <row r="12" spans="1:18" ht="21.75" customHeight="1" x14ac:dyDescent="0.25">
      <c r="A12" s="169">
        <v>3</v>
      </c>
      <c r="B12" s="126" t="s">
        <v>937</v>
      </c>
      <c r="C12" s="54" t="s">
        <v>219</v>
      </c>
      <c r="D12" s="55" t="s">
        <v>20</v>
      </c>
      <c r="E12" s="52" t="s">
        <v>938</v>
      </c>
      <c r="F12" s="144">
        <v>3.44</v>
      </c>
      <c r="G12" s="145">
        <v>90</v>
      </c>
      <c r="H12" s="146" t="s">
        <v>121</v>
      </c>
      <c r="I12" s="196" t="s">
        <v>123</v>
      </c>
      <c r="J12" s="151">
        <v>1050000</v>
      </c>
      <c r="K12" s="148"/>
      <c r="L12" s="149" t="s">
        <v>932</v>
      </c>
      <c r="M12" s="149"/>
      <c r="N12" s="52">
        <v>8.2799999999999994</v>
      </c>
      <c r="O12" s="52">
        <v>21</v>
      </c>
      <c r="P12" s="52">
        <v>18</v>
      </c>
      <c r="Q12" s="52">
        <v>18</v>
      </c>
      <c r="R12" s="2"/>
    </row>
    <row r="13" spans="1:18" ht="21.75" customHeight="1" x14ac:dyDescent="0.25">
      <c r="A13" s="170">
        <v>4</v>
      </c>
      <c r="B13" s="126" t="s">
        <v>939</v>
      </c>
      <c r="C13" s="54" t="s">
        <v>940</v>
      </c>
      <c r="D13" s="55" t="s">
        <v>24</v>
      </c>
      <c r="E13" s="52" t="s">
        <v>941</v>
      </c>
      <c r="F13" s="144">
        <v>3.4</v>
      </c>
      <c r="G13" s="145">
        <v>86</v>
      </c>
      <c r="H13" s="146" t="s">
        <v>152</v>
      </c>
      <c r="I13" s="197" t="s">
        <v>123</v>
      </c>
      <c r="J13" s="167">
        <v>1050000</v>
      </c>
      <c r="K13" s="168"/>
      <c r="L13" s="149" t="s">
        <v>932</v>
      </c>
      <c r="M13" s="149"/>
      <c r="N13" s="52">
        <v>8.16</v>
      </c>
      <c r="O13" s="52">
        <v>18</v>
      </c>
      <c r="P13" s="52">
        <v>15</v>
      </c>
      <c r="Q13" s="52">
        <v>15</v>
      </c>
      <c r="R13" s="2"/>
    </row>
    <row r="14" spans="1:18" ht="21.75" customHeight="1" x14ac:dyDescent="0.25">
      <c r="A14" s="357" t="s">
        <v>139</v>
      </c>
      <c r="B14" s="358"/>
      <c r="C14" s="358"/>
      <c r="D14" s="358"/>
      <c r="E14" s="358"/>
      <c r="F14" s="358"/>
      <c r="G14" s="358"/>
      <c r="H14" s="358"/>
      <c r="I14" s="359"/>
      <c r="J14" s="171">
        <f>SUM(J10:J13)</f>
        <v>4200000</v>
      </c>
      <c r="K14" s="172"/>
      <c r="L14" s="149"/>
      <c r="M14" s="149"/>
      <c r="N14" s="52"/>
      <c r="O14" s="52"/>
      <c r="P14" s="52"/>
      <c r="Q14" s="52"/>
      <c r="R14" s="2"/>
    </row>
    <row r="15" spans="1:18" ht="39" customHeight="1" x14ac:dyDescent="0.25">
      <c r="A15" s="384" t="s">
        <v>417</v>
      </c>
      <c r="B15" s="384"/>
      <c r="C15" s="384"/>
      <c r="D15" s="384"/>
      <c r="E15" s="384"/>
      <c r="F15" s="384"/>
      <c r="G15" s="384"/>
      <c r="H15" s="384"/>
      <c r="I15" s="384"/>
      <c r="J15" s="384"/>
      <c r="K15" s="384"/>
      <c r="L15" s="6"/>
      <c r="M15" s="6"/>
      <c r="N15" s="6"/>
      <c r="O15" s="6"/>
      <c r="P15" s="6"/>
      <c r="Q15" s="2"/>
      <c r="R15" s="2"/>
    </row>
    <row r="16" spans="1:18" s="10" customFormat="1" ht="19.5" customHeight="1" x14ac:dyDescent="0.25">
      <c r="A16" s="361" t="s">
        <v>140</v>
      </c>
      <c r="B16" s="361"/>
      <c r="C16" s="361"/>
      <c r="D16" s="361" t="s">
        <v>171</v>
      </c>
      <c r="E16" s="361"/>
      <c r="F16" s="361"/>
      <c r="G16" s="361"/>
      <c r="H16" s="361"/>
      <c r="I16" s="361" t="s">
        <v>141</v>
      </c>
      <c r="J16" s="361"/>
      <c r="K16" s="361"/>
    </row>
    <row r="17" spans="1:13" s="10" customFormat="1" ht="19.5" customHeight="1" x14ac:dyDescent="0.3">
      <c r="A17" s="29"/>
      <c r="B17" s="45"/>
      <c r="C17" s="29"/>
      <c r="D17" s="361" t="s">
        <v>172</v>
      </c>
      <c r="E17" s="361"/>
      <c r="F17" s="361"/>
      <c r="G17" s="361"/>
      <c r="H17" s="361"/>
      <c r="I17" s="363" t="s">
        <v>142</v>
      </c>
      <c r="J17" s="363"/>
      <c r="K17" s="363"/>
    </row>
    <row r="18" spans="1:13" s="10" customFormat="1" ht="43.5" customHeight="1" x14ac:dyDescent="0.25">
      <c r="B18" s="45"/>
      <c r="D18" s="10" t="s">
        <v>143</v>
      </c>
      <c r="M18" s="10">
        <v>1</v>
      </c>
    </row>
    <row r="19" spans="1:13" s="10" customFormat="1" x14ac:dyDescent="0.25">
      <c r="B19" s="45"/>
    </row>
    <row r="20" spans="1:13" s="10" customFormat="1" ht="17.25" customHeight="1" x14ac:dyDescent="0.25">
      <c r="A20" s="363" t="s">
        <v>144</v>
      </c>
      <c r="B20" s="363"/>
      <c r="C20" s="363"/>
      <c r="D20" s="363" t="s">
        <v>145</v>
      </c>
      <c r="E20" s="363"/>
      <c r="F20" s="363"/>
      <c r="G20" s="363"/>
      <c r="H20" s="363"/>
      <c r="I20" s="363" t="s">
        <v>146</v>
      </c>
      <c r="J20" s="363"/>
      <c r="K20" s="363"/>
    </row>
    <row r="23" spans="1:13" ht="16.5" customHeight="1" x14ac:dyDescent="0.25"/>
    <row r="24" spans="1:13" ht="16.5" customHeight="1" x14ac:dyDescent="0.25"/>
    <row r="25" spans="1:13" ht="16.5" customHeight="1" x14ac:dyDescent="0.25"/>
    <row r="26" spans="1:13" ht="16.5" customHeight="1" x14ac:dyDescent="0.25"/>
    <row r="27" spans="1:13" ht="16.5" customHeight="1" x14ac:dyDescent="0.25"/>
    <row r="28" spans="1:13" ht="16.5" customHeight="1" x14ac:dyDescent="0.25"/>
    <row r="29" spans="1:13" ht="12" customHeight="1" x14ac:dyDescent="0.25"/>
    <row r="30" spans="1:13" customFormat="1" ht="17.25" customHeight="1" x14ac:dyDescent="0.3">
      <c r="A30" s="362" t="s">
        <v>124</v>
      </c>
      <c r="B30" s="362"/>
      <c r="C30" s="362"/>
      <c r="D30" s="362"/>
      <c r="E30" s="40"/>
      <c r="F30" s="12"/>
      <c r="G30" s="12"/>
      <c r="J30" s="13"/>
    </row>
    <row r="31" spans="1:13" customFormat="1" ht="17.25" customHeight="1" x14ac:dyDescent="0.3">
      <c r="A31" s="363" t="s">
        <v>125</v>
      </c>
      <c r="B31" s="363"/>
      <c r="C31" s="363"/>
      <c r="D31" s="363"/>
      <c r="E31" s="41"/>
      <c r="F31" s="12"/>
      <c r="G31" s="12"/>
      <c r="J31" s="13"/>
    </row>
    <row r="32" spans="1:13" customFormat="1" ht="6.75" customHeight="1" x14ac:dyDescent="0.3">
      <c r="A32" s="41"/>
      <c r="B32" s="241"/>
      <c r="C32" s="41"/>
      <c r="D32" s="41"/>
      <c r="E32" s="41"/>
      <c r="F32" s="12"/>
      <c r="G32" s="12"/>
      <c r="J32" s="13"/>
    </row>
    <row r="33" spans="1:18" customFormat="1" ht="23.25" customHeight="1" x14ac:dyDescent="0.25">
      <c r="A33" s="363" t="s">
        <v>126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</row>
    <row r="34" spans="1:18" customFormat="1" ht="23.25" customHeight="1" x14ac:dyDescent="0.25">
      <c r="A34" s="363" t="s">
        <v>1057</v>
      </c>
      <c r="B34" s="363"/>
      <c r="C34" s="363"/>
      <c r="D34" s="363"/>
      <c r="E34" s="363"/>
      <c r="F34" s="363"/>
      <c r="G34" s="363"/>
      <c r="H34" s="363"/>
      <c r="I34" s="363"/>
      <c r="J34" s="363"/>
      <c r="K34" s="363"/>
    </row>
    <row r="35" spans="1:18" s="33" customFormat="1" ht="23.25" customHeight="1" x14ac:dyDescent="0.25">
      <c r="A35" s="370" t="s">
        <v>421</v>
      </c>
      <c r="B35" s="370"/>
      <c r="C35" s="370"/>
      <c r="D35" s="370"/>
      <c r="E35" s="370"/>
      <c r="F35" s="370"/>
      <c r="G35" s="370"/>
      <c r="H35" s="370"/>
      <c r="I35" s="370"/>
      <c r="J35" s="370"/>
      <c r="K35" s="370"/>
    </row>
    <row r="36" spans="1:18" customFormat="1" ht="10.5" customHeight="1" x14ac:dyDescent="0.25">
      <c r="A36" s="15"/>
      <c r="B36" s="44"/>
      <c r="C36" s="17"/>
      <c r="D36" s="18"/>
      <c r="E36" s="15"/>
      <c r="F36" s="19"/>
      <c r="G36" s="19"/>
      <c r="H36" s="15"/>
      <c r="I36" s="17"/>
      <c r="J36" s="20"/>
    </row>
    <row r="37" spans="1:18" s="23" customFormat="1" ht="18" customHeight="1" x14ac:dyDescent="0.2">
      <c r="A37" s="364" t="s">
        <v>118</v>
      </c>
      <c r="B37" s="364" t="s">
        <v>127</v>
      </c>
      <c r="C37" s="366" t="s">
        <v>128</v>
      </c>
      <c r="D37" s="367"/>
      <c r="E37" s="364" t="s">
        <v>129</v>
      </c>
      <c r="F37" s="21" t="s">
        <v>130</v>
      </c>
      <c r="G37" s="21" t="s">
        <v>182</v>
      </c>
      <c r="H37" s="21" t="s">
        <v>131</v>
      </c>
      <c r="I37" s="21" t="s">
        <v>132</v>
      </c>
      <c r="J37" s="22" t="s">
        <v>133</v>
      </c>
      <c r="K37" s="364" t="s">
        <v>134</v>
      </c>
    </row>
    <row r="38" spans="1:18" s="23" customFormat="1" ht="18" customHeight="1" x14ac:dyDescent="0.2">
      <c r="A38" s="365"/>
      <c r="B38" s="365"/>
      <c r="C38" s="368"/>
      <c r="D38" s="369"/>
      <c r="E38" s="365"/>
      <c r="F38" s="24" t="s">
        <v>135</v>
      </c>
      <c r="G38" s="24" t="s">
        <v>169</v>
      </c>
      <c r="H38" s="24" t="s">
        <v>136</v>
      </c>
      <c r="I38" s="24" t="s">
        <v>137</v>
      </c>
      <c r="J38" s="25" t="s">
        <v>138</v>
      </c>
      <c r="K38" s="365"/>
    </row>
    <row r="39" spans="1:18" ht="18" customHeight="1" x14ac:dyDescent="0.25">
      <c r="A39" s="142">
        <v>1</v>
      </c>
      <c r="B39" s="126" t="s">
        <v>942</v>
      </c>
      <c r="C39" s="54" t="s">
        <v>943</v>
      </c>
      <c r="D39" s="55" t="s">
        <v>86</v>
      </c>
      <c r="E39" s="52" t="s">
        <v>944</v>
      </c>
      <c r="F39" s="144">
        <v>3.61</v>
      </c>
      <c r="G39" s="145">
        <v>90</v>
      </c>
      <c r="H39" s="146" t="s">
        <v>149</v>
      </c>
      <c r="I39" s="146" t="s">
        <v>149</v>
      </c>
      <c r="J39" s="151">
        <v>1150000</v>
      </c>
      <c r="K39" s="148"/>
      <c r="L39" s="149" t="s">
        <v>945</v>
      </c>
      <c r="M39" s="149"/>
      <c r="N39" s="52">
        <v>8.5</v>
      </c>
      <c r="O39" s="52">
        <v>21</v>
      </c>
      <c r="P39" s="52">
        <v>18</v>
      </c>
      <c r="Q39" s="52">
        <v>18</v>
      </c>
      <c r="R39" s="2"/>
    </row>
    <row r="40" spans="1:18" ht="18" customHeight="1" x14ac:dyDescent="0.25">
      <c r="A40" s="169">
        <v>2</v>
      </c>
      <c r="B40" s="126" t="s">
        <v>211</v>
      </c>
      <c r="C40" s="54" t="s">
        <v>212</v>
      </c>
      <c r="D40" s="55" t="s">
        <v>159</v>
      </c>
      <c r="E40" s="52" t="s">
        <v>213</v>
      </c>
      <c r="F40" s="144">
        <v>3.61</v>
      </c>
      <c r="G40" s="145">
        <v>88</v>
      </c>
      <c r="H40" s="146" t="s">
        <v>152</v>
      </c>
      <c r="I40" s="197" t="s">
        <v>123</v>
      </c>
      <c r="J40" s="151">
        <v>1050000</v>
      </c>
      <c r="K40" s="148"/>
      <c r="L40" s="149" t="s">
        <v>945</v>
      </c>
      <c r="M40" s="149"/>
      <c r="N40" s="52">
        <v>8.52</v>
      </c>
      <c r="O40" s="52">
        <v>21</v>
      </c>
      <c r="P40" s="52">
        <v>18</v>
      </c>
      <c r="Q40" s="52">
        <v>18</v>
      </c>
      <c r="R40" s="2"/>
    </row>
    <row r="41" spans="1:18" ht="18" customHeight="1" x14ac:dyDescent="0.25">
      <c r="A41" s="169">
        <v>3</v>
      </c>
      <c r="B41" s="126" t="s">
        <v>216</v>
      </c>
      <c r="C41" s="54" t="s">
        <v>1</v>
      </c>
      <c r="D41" s="55" t="s">
        <v>217</v>
      </c>
      <c r="E41" s="52" t="s">
        <v>218</v>
      </c>
      <c r="F41" s="144">
        <v>3.56</v>
      </c>
      <c r="G41" s="145">
        <v>87</v>
      </c>
      <c r="H41" s="146" t="s">
        <v>152</v>
      </c>
      <c r="I41" s="196" t="s">
        <v>123</v>
      </c>
      <c r="J41" s="151">
        <v>1050000</v>
      </c>
      <c r="K41" s="148"/>
      <c r="L41" s="149" t="s">
        <v>945</v>
      </c>
      <c r="M41" s="149"/>
      <c r="N41" s="52">
        <v>8.43</v>
      </c>
      <c r="O41" s="52">
        <v>21</v>
      </c>
      <c r="P41" s="52">
        <v>18</v>
      </c>
      <c r="Q41" s="52">
        <v>18</v>
      </c>
      <c r="R41" s="2"/>
    </row>
    <row r="42" spans="1:18" ht="18" customHeight="1" x14ac:dyDescent="0.25">
      <c r="A42" s="169">
        <v>4</v>
      </c>
      <c r="B42" s="126" t="s">
        <v>946</v>
      </c>
      <c r="C42" s="54" t="s">
        <v>947</v>
      </c>
      <c r="D42" s="55" t="s">
        <v>53</v>
      </c>
      <c r="E42" s="52" t="s">
        <v>215</v>
      </c>
      <c r="F42" s="144">
        <v>3.44</v>
      </c>
      <c r="G42" s="145">
        <v>86</v>
      </c>
      <c r="H42" s="146" t="s">
        <v>152</v>
      </c>
      <c r="I42" s="197" t="s">
        <v>123</v>
      </c>
      <c r="J42" s="151">
        <v>1050000</v>
      </c>
      <c r="K42" s="148"/>
      <c r="L42" s="149" t="s">
        <v>945</v>
      </c>
      <c r="M42" s="149"/>
      <c r="N42" s="52">
        <v>8.08</v>
      </c>
      <c r="O42" s="52">
        <v>21</v>
      </c>
      <c r="P42" s="52">
        <v>18</v>
      </c>
      <c r="Q42" s="52">
        <v>18</v>
      </c>
      <c r="R42" s="2"/>
    </row>
    <row r="43" spans="1:18" ht="18" customHeight="1" x14ac:dyDescent="0.25">
      <c r="A43" s="169">
        <v>5</v>
      </c>
      <c r="B43" s="126" t="s">
        <v>948</v>
      </c>
      <c r="C43" s="54" t="s">
        <v>949</v>
      </c>
      <c r="D43" s="55" t="s">
        <v>16</v>
      </c>
      <c r="E43" s="52" t="s">
        <v>950</v>
      </c>
      <c r="F43" s="144">
        <v>3.39</v>
      </c>
      <c r="G43" s="145">
        <v>86</v>
      </c>
      <c r="H43" s="146" t="s">
        <v>152</v>
      </c>
      <c r="I43" s="196" t="s">
        <v>123</v>
      </c>
      <c r="J43" s="151">
        <v>1050000</v>
      </c>
      <c r="K43" s="148"/>
      <c r="L43" s="149" t="s">
        <v>945</v>
      </c>
      <c r="M43" s="149"/>
      <c r="N43" s="52">
        <v>7.87</v>
      </c>
      <c r="O43" s="52">
        <v>21</v>
      </c>
      <c r="P43" s="52">
        <v>18</v>
      </c>
      <c r="Q43" s="52">
        <v>18</v>
      </c>
      <c r="R43" s="2"/>
    </row>
    <row r="44" spans="1:18" ht="18" customHeight="1" x14ac:dyDescent="0.25">
      <c r="A44" s="169">
        <v>6</v>
      </c>
      <c r="B44" s="126" t="s">
        <v>951</v>
      </c>
      <c r="C44" s="54" t="s">
        <v>35</v>
      </c>
      <c r="D44" s="55" t="s">
        <v>39</v>
      </c>
      <c r="E44" s="52" t="s">
        <v>952</v>
      </c>
      <c r="F44" s="144">
        <v>3.39</v>
      </c>
      <c r="G44" s="145">
        <v>89</v>
      </c>
      <c r="H44" s="146" t="s">
        <v>152</v>
      </c>
      <c r="I44" s="197" t="s">
        <v>123</v>
      </c>
      <c r="J44" s="151">
        <v>1050000</v>
      </c>
      <c r="K44" s="148"/>
      <c r="L44" s="149" t="s">
        <v>945</v>
      </c>
      <c r="M44" s="149"/>
      <c r="N44" s="52">
        <v>8.31</v>
      </c>
      <c r="O44" s="52">
        <v>21</v>
      </c>
      <c r="P44" s="52">
        <v>18</v>
      </c>
      <c r="Q44" s="52">
        <v>18</v>
      </c>
      <c r="R44" s="2"/>
    </row>
    <row r="45" spans="1:18" ht="18" customHeight="1" x14ac:dyDescent="0.25">
      <c r="A45" s="169">
        <v>7</v>
      </c>
      <c r="B45" s="126" t="s">
        <v>419</v>
      </c>
      <c r="C45" s="54" t="s">
        <v>1</v>
      </c>
      <c r="D45" s="55" t="s">
        <v>418</v>
      </c>
      <c r="E45" s="52" t="s">
        <v>953</v>
      </c>
      <c r="F45" s="144">
        <v>3.39</v>
      </c>
      <c r="G45" s="145">
        <v>88</v>
      </c>
      <c r="H45" s="146" t="s">
        <v>152</v>
      </c>
      <c r="I45" s="196" t="s">
        <v>123</v>
      </c>
      <c r="J45" s="151">
        <v>1050000</v>
      </c>
      <c r="K45" s="148"/>
      <c r="L45" s="149" t="s">
        <v>945</v>
      </c>
      <c r="M45" s="149"/>
      <c r="N45" s="52">
        <v>8.36</v>
      </c>
      <c r="O45" s="52">
        <v>21</v>
      </c>
      <c r="P45" s="52">
        <v>18</v>
      </c>
      <c r="Q45" s="52">
        <v>18</v>
      </c>
      <c r="R45" s="2"/>
    </row>
    <row r="46" spans="1:18" ht="18" customHeight="1" x14ac:dyDescent="0.25">
      <c r="A46" s="169">
        <v>8</v>
      </c>
      <c r="B46" s="126" t="s">
        <v>954</v>
      </c>
      <c r="C46" s="54" t="s">
        <v>955</v>
      </c>
      <c r="D46" s="55" t="s">
        <v>3</v>
      </c>
      <c r="E46" s="52" t="s">
        <v>956</v>
      </c>
      <c r="F46" s="144">
        <v>3.39</v>
      </c>
      <c r="G46" s="145">
        <v>86</v>
      </c>
      <c r="H46" s="146" t="s">
        <v>152</v>
      </c>
      <c r="I46" s="197" t="s">
        <v>123</v>
      </c>
      <c r="J46" s="167">
        <v>1050000</v>
      </c>
      <c r="K46" s="168"/>
      <c r="L46" s="149" t="s">
        <v>945</v>
      </c>
      <c r="M46" s="149"/>
      <c r="N46" s="52">
        <v>8.14</v>
      </c>
      <c r="O46" s="52">
        <v>21</v>
      </c>
      <c r="P46" s="52">
        <v>18</v>
      </c>
      <c r="Q46" s="52">
        <v>18</v>
      </c>
      <c r="R46" s="2"/>
    </row>
    <row r="47" spans="1:18" ht="18" customHeight="1" x14ac:dyDescent="0.25">
      <c r="A47" s="357" t="s">
        <v>139</v>
      </c>
      <c r="B47" s="358"/>
      <c r="C47" s="358"/>
      <c r="D47" s="358"/>
      <c r="E47" s="358"/>
      <c r="F47" s="358"/>
      <c r="G47" s="358"/>
      <c r="H47" s="358"/>
      <c r="I47" s="359"/>
      <c r="J47" s="171">
        <f>SUM(J39:J46)</f>
        <v>8500000</v>
      </c>
      <c r="K47" s="172"/>
      <c r="L47" s="149"/>
      <c r="M47" s="149"/>
      <c r="N47" s="52"/>
      <c r="O47" s="52"/>
      <c r="P47" s="52"/>
      <c r="Q47" s="52"/>
      <c r="R47" s="2"/>
    </row>
    <row r="48" spans="1:18" ht="33" customHeight="1" x14ac:dyDescent="0.25">
      <c r="A48" s="384" t="s">
        <v>1058</v>
      </c>
      <c r="B48" s="384"/>
      <c r="C48" s="384"/>
      <c r="D48" s="384"/>
      <c r="E48" s="384"/>
      <c r="F48" s="384"/>
      <c r="G48" s="384"/>
      <c r="H48" s="384"/>
      <c r="I48" s="384"/>
      <c r="J48" s="384"/>
      <c r="K48" s="384"/>
      <c r="L48" s="6"/>
      <c r="M48" s="6"/>
      <c r="N48" s="6"/>
      <c r="O48" s="6"/>
      <c r="P48" s="6"/>
      <c r="Q48" s="2"/>
      <c r="R48" s="2"/>
    </row>
    <row r="49" spans="1:18" ht="16.5" customHeight="1" x14ac:dyDescent="0.25">
      <c r="A49" s="59"/>
      <c r="B49" s="250"/>
      <c r="C49" s="59"/>
      <c r="D49" s="59"/>
      <c r="E49" s="59"/>
      <c r="F49" s="59"/>
      <c r="G49" s="59"/>
      <c r="H49" s="59"/>
      <c r="I49" s="59"/>
      <c r="J49" s="59"/>
      <c r="K49" s="59"/>
      <c r="L49" s="6"/>
      <c r="M49" s="6"/>
      <c r="N49" s="6"/>
      <c r="O49" s="6"/>
      <c r="P49" s="6"/>
      <c r="Q49" s="2"/>
      <c r="R49" s="2"/>
    </row>
    <row r="50" spans="1:18" s="10" customFormat="1" x14ac:dyDescent="0.25">
      <c r="A50" s="361" t="s">
        <v>140</v>
      </c>
      <c r="B50" s="361"/>
      <c r="C50" s="361"/>
      <c r="D50" s="361" t="s">
        <v>171</v>
      </c>
      <c r="E50" s="361"/>
      <c r="F50" s="361"/>
      <c r="G50" s="361"/>
      <c r="H50" s="361"/>
      <c r="I50" s="361" t="s">
        <v>141</v>
      </c>
      <c r="J50" s="361"/>
      <c r="K50" s="361"/>
    </row>
    <row r="51" spans="1:18" s="10" customFormat="1" ht="18.75" x14ac:dyDescent="0.3">
      <c r="A51" s="29"/>
      <c r="B51" s="45"/>
      <c r="C51" s="29"/>
      <c r="D51" s="361" t="s">
        <v>172</v>
      </c>
      <c r="E51" s="361"/>
      <c r="F51" s="361"/>
      <c r="G51" s="361"/>
      <c r="H51" s="361"/>
      <c r="I51" s="363" t="s">
        <v>142</v>
      </c>
      <c r="J51" s="363"/>
      <c r="K51" s="363"/>
    </row>
    <row r="52" spans="1:18" s="10" customFormat="1" ht="53.25" customHeight="1" x14ac:dyDescent="0.25">
      <c r="B52" s="45"/>
      <c r="D52" s="10" t="s">
        <v>143</v>
      </c>
      <c r="M52" s="10">
        <v>1</v>
      </c>
    </row>
    <row r="53" spans="1:18" s="10" customFormat="1" x14ac:dyDescent="0.25">
      <c r="B53" s="45"/>
    </row>
    <row r="54" spans="1:18" s="10" customFormat="1" ht="17.25" customHeight="1" x14ac:dyDescent="0.25">
      <c r="A54" s="363" t="s">
        <v>144</v>
      </c>
      <c r="B54" s="363"/>
      <c r="C54" s="363"/>
      <c r="D54" s="363" t="s">
        <v>145</v>
      </c>
      <c r="E54" s="363"/>
      <c r="F54" s="363"/>
      <c r="G54" s="363"/>
      <c r="H54" s="363"/>
      <c r="I54" s="363" t="s">
        <v>146</v>
      </c>
      <c r="J54" s="363"/>
      <c r="K54" s="363"/>
    </row>
    <row r="60" spans="1:18" ht="13.5" customHeight="1" x14ac:dyDescent="0.25"/>
    <row r="61" spans="1:18" customFormat="1" ht="17.25" customHeight="1" x14ac:dyDescent="0.3">
      <c r="A61" s="362" t="s">
        <v>124</v>
      </c>
      <c r="B61" s="362"/>
      <c r="C61" s="362"/>
      <c r="D61" s="362"/>
      <c r="E61" s="40"/>
      <c r="F61" s="12"/>
      <c r="G61" s="12"/>
      <c r="J61" s="13"/>
    </row>
    <row r="62" spans="1:18" customFormat="1" ht="17.25" customHeight="1" x14ac:dyDescent="0.3">
      <c r="A62" s="363" t="s">
        <v>125</v>
      </c>
      <c r="B62" s="363"/>
      <c r="C62" s="363"/>
      <c r="D62" s="363"/>
      <c r="E62" s="41"/>
      <c r="F62" s="12"/>
      <c r="G62" s="12"/>
      <c r="J62" s="13"/>
    </row>
    <row r="63" spans="1:18" customFormat="1" ht="6" customHeight="1" x14ac:dyDescent="0.3">
      <c r="A63" s="41"/>
      <c r="B63" s="241"/>
      <c r="C63" s="41"/>
      <c r="D63" s="41"/>
      <c r="E63" s="41"/>
      <c r="F63" s="12"/>
      <c r="G63" s="12"/>
      <c r="J63" s="13"/>
    </row>
    <row r="64" spans="1:18" customFormat="1" ht="21" customHeight="1" x14ac:dyDescent="0.25">
      <c r="A64" s="363" t="s">
        <v>126</v>
      </c>
      <c r="B64" s="363"/>
      <c r="C64" s="363"/>
      <c r="D64" s="363"/>
      <c r="E64" s="363"/>
      <c r="F64" s="363"/>
      <c r="G64" s="363"/>
      <c r="H64" s="363"/>
      <c r="I64" s="363"/>
      <c r="J64" s="363"/>
      <c r="K64" s="363"/>
    </row>
    <row r="65" spans="1:18" customFormat="1" ht="21" customHeight="1" x14ac:dyDescent="0.25">
      <c r="A65" s="363" t="s">
        <v>1061</v>
      </c>
      <c r="B65" s="363"/>
      <c r="C65" s="363"/>
      <c r="D65" s="363"/>
      <c r="E65" s="363"/>
      <c r="F65" s="363"/>
      <c r="G65" s="363"/>
      <c r="H65" s="363"/>
      <c r="I65" s="363"/>
      <c r="J65" s="363"/>
      <c r="K65" s="363"/>
    </row>
    <row r="66" spans="1:18" s="33" customFormat="1" ht="21" customHeight="1" x14ac:dyDescent="0.25">
      <c r="A66" s="370" t="s">
        <v>421</v>
      </c>
      <c r="B66" s="370"/>
      <c r="C66" s="370"/>
      <c r="D66" s="370"/>
      <c r="E66" s="370"/>
      <c r="F66" s="370"/>
      <c r="G66" s="370"/>
      <c r="H66" s="370"/>
      <c r="I66" s="370"/>
      <c r="J66" s="370"/>
      <c r="K66" s="370"/>
    </row>
    <row r="67" spans="1:18" customFormat="1" ht="24" customHeight="1" x14ac:dyDescent="0.25">
      <c r="A67" s="15"/>
      <c r="B67" s="44"/>
      <c r="C67" s="17"/>
      <c r="D67" s="18"/>
      <c r="E67" s="15"/>
      <c r="F67" s="19"/>
      <c r="G67" s="19"/>
      <c r="H67" s="15"/>
      <c r="I67" s="17"/>
      <c r="J67" s="20"/>
    </row>
    <row r="68" spans="1:18" s="23" customFormat="1" ht="18" customHeight="1" x14ac:dyDescent="0.2">
      <c r="A68" s="364" t="s">
        <v>118</v>
      </c>
      <c r="B68" s="364" t="s">
        <v>127</v>
      </c>
      <c r="C68" s="366" t="s">
        <v>128</v>
      </c>
      <c r="D68" s="367"/>
      <c r="E68" s="364" t="s">
        <v>129</v>
      </c>
      <c r="F68" s="21" t="s">
        <v>130</v>
      </c>
      <c r="G68" s="21" t="s">
        <v>182</v>
      </c>
      <c r="H68" s="21" t="s">
        <v>131</v>
      </c>
      <c r="I68" s="21" t="s">
        <v>132</v>
      </c>
      <c r="J68" s="22" t="s">
        <v>133</v>
      </c>
      <c r="K68" s="364" t="s">
        <v>134</v>
      </c>
    </row>
    <row r="69" spans="1:18" s="23" customFormat="1" ht="18" customHeight="1" x14ac:dyDescent="0.2">
      <c r="A69" s="365"/>
      <c r="B69" s="365"/>
      <c r="C69" s="368"/>
      <c r="D69" s="369"/>
      <c r="E69" s="365"/>
      <c r="F69" s="24" t="s">
        <v>135</v>
      </c>
      <c r="G69" s="24" t="s">
        <v>169</v>
      </c>
      <c r="H69" s="24" t="s">
        <v>136</v>
      </c>
      <c r="I69" s="24" t="s">
        <v>137</v>
      </c>
      <c r="J69" s="25" t="s">
        <v>138</v>
      </c>
      <c r="K69" s="365"/>
    </row>
    <row r="70" spans="1:18" ht="21.75" customHeight="1" x14ac:dyDescent="0.25">
      <c r="A70" s="142">
        <v>1</v>
      </c>
      <c r="B70" s="126" t="s">
        <v>957</v>
      </c>
      <c r="C70" s="54" t="s">
        <v>35</v>
      </c>
      <c r="D70" s="55" t="s">
        <v>52</v>
      </c>
      <c r="E70" s="52" t="s">
        <v>349</v>
      </c>
      <c r="F70" s="144">
        <v>3.44</v>
      </c>
      <c r="G70" s="145">
        <v>90</v>
      </c>
      <c r="H70" s="146" t="s">
        <v>121</v>
      </c>
      <c r="I70" s="196" t="s">
        <v>123</v>
      </c>
      <c r="J70" s="151">
        <v>1050000</v>
      </c>
      <c r="K70" s="148"/>
      <c r="L70" s="149" t="s">
        <v>958</v>
      </c>
      <c r="M70" s="149"/>
      <c r="N70" s="52">
        <v>8.3800000000000008</v>
      </c>
      <c r="O70" s="52">
        <v>21</v>
      </c>
      <c r="P70" s="52">
        <v>18</v>
      </c>
      <c r="Q70" s="52">
        <v>18</v>
      </c>
      <c r="R70" s="2"/>
    </row>
    <row r="71" spans="1:18" ht="21.75" customHeight="1" x14ac:dyDescent="0.25">
      <c r="A71" s="169">
        <v>2</v>
      </c>
      <c r="B71" s="126" t="s">
        <v>959</v>
      </c>
      <c r="C71" s="54" t="s">
        <v>704</v>
      </c>
      <c r="D71" s="55" t="s">
        <v>41</v>
      </c>
      <c r="E71" s="52" t="s">
        <v>960</v>
      </c>
      <c r="F71" s="144">
        <v>3.44</v>
      </c>
      <c r="G71" s="145">
        <v>90</v>
      </c>
      <c r="H71" s="146" t="s">
        <v>121</v>
      </c>
      <c r="I71" s="197" t="s">
        <v>123</v>
      </c>
      <c r="J71" s="151">
        <v>1050000</v>
      </c>
      <c r="K71" s="148"/>
      <c r="L71" s="149" t="s">
        <v>958</v>
      </c>
      <c r="M71" s="149"/>
      <c r="N71" s="52">
        <v>8.36</v>
      </c>
      <c r="O71" s="52">
        <v>21</v>
      </c>
      <c r="P71" s="52">
        <v>18</v>
      </c>
      <c r="Q71" s="52">
        <v>18</v>
      </c>
      <c r="R71" s="2"/>
    </row>
    <row r="72" spans="1:18" ht="21.75" customHeight="1" x14ac:dyDescent="0.25">
      <c r="A72" s="169">
        <v>3</v>
      </c>
      <c r="B72" s="126" t="s">
        <v>961</v>
      </c>
      <c r="C72" s="54" t="s">
        <v>290</v>
      </c>
      <c r="D72" s="55" t="s">
        <v>86</v>
      </c>
      <c r="E72" s="52" t="s">
        <v>962</v>
      </c>
      <c r="F72" s="144">
        <v>3.39</v>
      </c>
      <c r="G72" s="145">
        <v>90</v>
      </c>
      <c r="H72" s="146" t="s">
        <v>152</v>
      </c>
      <c r="I72" s="196" t="s">
        <v>123</v>
      </c>
      <c r="J72" s="213">
        <v>1050000</v>
      </c>
      <c r="K72" s="214"/>
      <c r="L72" s="149" t="s">
        <v>958</v>
      </c>
      <c r="M72" s="149"/>
      <c r="N72" s="52">
        <v>8.1199999999999992</v>
      </c>
      <c r="O72" s="52">
        <v>21</v>
      </c>
      <c r="P72" s="52">
        <v>18</v>
      </c>
      <c r="Q72" s="52">
        <v>18</v>
      </c>
      <c r="R72" s="2"/>
    </row>
    <row r="73" spans="1:18" ht="21.75" customHeight="1" x14ac:dyDescent="0.25">
      <c r="A73" s="357" t="s">
        <v>139</v>
      </c>
      <c r="B73" s="358"/>
      <c r="C73" s="358"/>
      <c r="D73" s="358"/>
      <c r="E73" s="358"/>
      <c r="F73" s="358"/>
      <c r="G73" s="358"/>
      <c r="H73" s="358"/>
      <c r="I73" s="359"/>
      <c r="J73" s="211">
        <f>SUM(J70:J72)</f>
        <v>3150000</v>
      </c>
      <c r="K73" s="212"/>
      <c r="L73" s="149"/>
      <c r="M73" s="149"/>
      <c r="N73" s="52"/>
      <c r="O73" s="52"/>
      <c r="P73" s="52"/>
      <c r="Q73" s="52"/>
      <c r="R73" s="2"/>
    </row>
    <row r="74" spans="1:18" ht="38.25" customHeight="1" x14ac:dyDescent="0.25">
      <c r="A74" s="384" t="s">
        <v>1059</v>
      </c>
      <c r="B74" s="384"/>
      <c r="C74" s="384"/>
      <c r="D74" s="384"/>
      <c r="E74" s="384"/>
      <c r="F74" s="384"/>
      <c r="G74" s="384"/>
      <c r="H74" s="384"/>
      <c r="I74" s="384"/>
      <c r="J74" s="384"/>
      <c r="K74" s="384"/>
      <c r="L74" s="6"/>
      <c r="M74" s="6"/>
      <c r="N74" s="6"/>
      <c r="O74" s="6"/>
      <c r="P74" s="6"/>
      <c r="Q74" s="2"/>
      <c r="R74" s="2"/>
    </row>
    <row r="75" spans="1:18" s="10" customFormat="1" ht="26.25" customHeight="1" x14ac:dyDescent="0.25">
      <c r="A75" s="361" t="s">
        <v>140</v>
      </c>
      <c r="B75" s="361"/>
      <c r="C75" s="361"/>
      <c r="D75" s="361" t="s">
        <v>171</v>
      </c>
      <c r="E75" s="361"/>
      <c r="F75" s="361"/>
      <c r="G75" s="361"/>
      <c r="H75" s="361"/>
      <c r="I75" s="361" t="s">
        <v>141</v>
      </c>
      <c r="J75" s="361"/>
      <c r="K75" s="361"/>
    </row>
    <row r="76" spans="1:18" s="10" customFormat="1" ht="18.75" x14ac:dyDescent="0.3">
      <c r="A76" s="29"/>
      <c r="B76" s="45"/>
      <c r="C76" s="29"/>
      <c r="D76" s="361" t="s">
        <v>172</v>
      </c>
      <c r="E76" s="361"/>
      <c r="F76" s="361"/>
      <c r="G76" s="361"/>
      <c r="H76" s="361"/>
      <c r="I76" s="363" t="s">
        <v>142</v>
      </c>
      <c r="J76" s="363"/>
      <c r="K76" s="363"/>
    </row>
    <row r="77" spans="1:18" s="10" customFormat="1" ht="61.5" customHeight="1" x14ac:dyDescent="0.25">
      <c r="B77" s="45"/>
      <c r="D77" s="10" t="s">
        <v>143</v>
      </c>
      <c r="M77" s="10">
        <v>1</v>
      </c>
    </row>
    <row r="78" spans="1:18" s="10" customFormat="1" x14ac:dyDescent="0.25">
      <c r="B78" s="45"/>
    </row>
    <row r="79" spans="1:18" s="10" customFormat="1" ht="17.25" customHeight="1" x14ac:dyDescent="0.25">
      <c r="A79" s="363" t="s">
        <v>144</v>
      </c>
      <c r="B79" s="363"/>
      <c r="C79" s="363"/>
      <c r="D79" s="363" t="s">
        <v>145</v>
      </c>
      <c r="E79" s="363"/>
      <c r="F79" s="363"/>
      <c r="G79" s="363"/>
      <c r="H79" s="363"/>
      <c r="I79" s="363" t="s">
        <v>146</v>
      </c>
      <c r="J79" s="363"/>
      <c r="K79" s="363"/>
    </row>
    <row r="89" spans="1:11" customFormat="1" ht="17.25" customHeight="1" x14ac:dyDescent="0.3">
      <c r="A89" s="362" t="s">
        <v>124</v>
      </c>
      <c r="B89" s="362"/>
      <c r="C89" s="362"/>
      <c r="D89" s="362"/>
      <c r="E89" s="121"/>
      <c r="F89" s="12"/>
      <c r="G89" s="12"/>
      <c r="J89" s="13"/>
    </row>
    <row r="90" spans="1:11" customFormat="1" ht="17.25" customHeight="1" x14ac:dyDescent="0.3">
      <c r="A90" s="363" t="s">
        <v>125</v>
      </c>
      <c r="B90" s="363"/>
      <c r="C90" s="363"/>
      <c r="D90" s="363"/>
      <c r="E90" s="120"/>
      <c r="F90" s="12"/>
      <c r="G90" s="12"/>
      <c r="J90" s="13"/>
    </row>
    <row r="91" spans="1:11" customFormat="1" ht="6" customHeight="1" x14ac:dyDescent="0.3">
      <c r="A91" s="120"/>
      <c r="B91" s="241"/>
      <c r="C91" s="120"/>
      <c r="D91" s="120"/>
      <c r="E91" s="120"/>
      <c r="F91" s="12"/>
      <c r="G91" s="12"/>
      <c r="J91" s="13"/>
    </row>
    <row r="92" spans="1:11" customFormat="1" ht="21" customHeight="1" x14ac:dyDescent="0.25">
      <c r="A92" s="363" t="s">
        <v>126</v>
      </c>
      <c r="B92" s="363"/>
      <c r="C92" s="363"/>
      <c r="D92" s="363"/>
      <c r="E92" s="363"/>
      <c r="F92" s="363"/>
      <c r="G92" s="363"/>
      <c r="H92" s="363"/>
      <c r="I92" s="363"/>
      <c r="J92" s="363"/>
      <c r="K92" s="363"/>
    </row>
    <row r="93" spans="1:11" customFormat="1" ht="21" customHeight="1" x14ac:dyDescent="0.25">
      <c r="A93" s="363" t="s">
        <v>1060</v>
      </c>
      <c r="B93" s="363"/>
      <c r="C93" s="363"/>
      <c r="D93" s="363"/>
      <c r="E93" s="363"/>
      <c r="F93" s="363"/>
      <c r="G93" s="363"/>
      <c r="H93" s="363"/>
      <c r="I93" s="363"/>
      <c r="J93" s="363"/>
      <c r="K93" s="363"/>
    </row>
    <row r="94" spans="1:11" s="33" customFormat="1" ht="21" customHeight="1" x14ac:dyDescent="0.25">
      <c r="A94" s="370" t="s">
        <v>421</v>
      </c>
      <c r="B94" s="370"/>
      <c r="C94" s="370"/>
      <c r="D94" s="370"/>
      <c r="E94" s="370"/>
      <c r="F94" s="370"/>
      <c r="G94" s="370"/>
      <c r="H94" s="370"/>
      <c r="I94" s="370"/>
      <c r="J94" s="370"/>
      <c r="K94" s="370"/>
    </row>
    <row r="95" spans="1:11" customFormat="1" ht="24" customHeight="1" x14ac:dyDescent="0.25">
      <c r="A95" s="15"/>
      <c r="B95" s="44"/>
      <c r="C95" s="17"/>
      <c r="D95" s="18"/>
      <c r="E95" s="15"/>
      <c r="F95" s="19"/>
      <c r="G95" s="19"/>
      <c r="H95" s="15"/>
      <c r="I95" s="17"/>
      <c r="J95" s="20"/>
    </row>
    <row r="96" spans="1:11" s="23" customFormat="1" ht="18" customHeight="1" x14ac:dyDescent="0.2">
      <c r="A96" s="364" t="s">
        <v>118</v>
      </c>
      <c r="B96" s="364" t="s">
        <v>127</v>
      </c>
      <c r="C96" s="366" t="s">
        <v>128</v>
      </c>
      <c r="D96" s="367"/>
      <c r="E96" s="364" t="s">
        <v>129</v>
      </c>
      <c r="F96" s="21" t="s">
        <v>130</v>
      </c>
      <c r="G96" s="21" t="s">
        <v>182</v>
      </c>
      <c r="H96" s="21" t="s">
        <v>131</v>
      </c>
      <c r="I96" s="21" t="s">
        <v>132</v>
      </c>
      <c r="J96" s="22" t="s">
        <v>133</v>
      </c>
      <c r="K96" s="364" t="s">
        <v>134</v>
      </c>
    </row>
    <row r="97" spans="1:18" s="23" customFormat="1" ht="18" customHeight="1" x14ac:dyDescent="0.2">
      <c r="A97" s="365"/>
      <c r="B97" s="365"/>
      <c r="C97" s="368"/>
      <c r="D97" s="369"/>
      <c r="E97" s="365"/>
      <c r="F97" s="24" t="s">
        <v>135</v>
      </c>
      <c r="G97" s="24" t="s">
        <v>169</v>
      </c>
      <c r="H97" s="24" t="s">
        <v>136</v>
      </c>
      <c r="I97" s="24" t="s">
        <v>137</v>
      </c>
      <c r="J97" s="25" t="s">
        <v>138</v>
      </c>
      <c r="K97" s="365"/>
    </row>
    <row r="98" spans="1:18" ht="30.75" customHeight="1" x14ac:dyDescent="0.25">
      <c r="A98" s="252">
        <v>1</v>
      </c>
      <c r="B98" s="127" t="s">
        <v>350</v>
      </c>
      <c r="C98" s="54" t="s">
        <v>351</v>
      </c>
      <c r="D98" s="55" t="s">
        <v>52</v>
      </c>
      <c r="E98" s="52" t="s">
        <v>352</v>
      </c>
      <c r="F98" s="144">
        <v>3.44</v>
      </c>
      <c r="G98" s="145">
        <v>96</v>
      </c>
      <c r="H98" s="146" t="s">
        <v>121</v>
      </c>
      <c r="I98" s="197" t="s">
        <v>123</v>
      </c>
      <c r="J98" s="151">
        <v>1050000</v>
      </c>
      <c r="K98" s="148"/>
      <c r="L98" s="149" t="s">
        <v>963</v>
      </c>
      <c r="M98" s="149"/>
      <c r="N98" s="52">
        <v>8.14</v>
      </c>
      <c r="O98" s="52">
        <v>21</v>
      </c>
      <c r="P98" s="52">
        <v>18</v>
      </c>
      <c r="Q98" s="52">
        <v>18</v>
      </c>
      <c r="R98" s="2"/>
    </row>
    <row r="99" spans="1:18" ht="30.75" customHeight="1" x14ac:dyDescent="0.25">
      <c r="A99" s="253">
        <v>2</v>
      </c>
      <c r="B99" s="127" t="s">
        <v>964</v>
      </c>
      <c r="C99" s="54" t="s">
        <v>965</v>
      </c>
      <c r="D99" s="55" t="s">
        <v>4</v>
      </c>
      <c r="E99" s="52" t="s">
        <v>966</v>
      </c>
      <c r="F99" s="144">
        <v>3.44</v>
      </c>
      <c r="G99" s="145">
        <v>90</v>
      </c>
      <c r="H99" s="146" t="s">
        <v>121</v>
      </c>
      <c r="I99" s="196" t="s">
        <v>123</v>
      </c>
      <c r="J99" s="167">
        <v>1050000</v>
      </c>
      <c r="K99" s="168"/>
      <c r="L99" s="149" t="s">
        <v>963</v>
      </c>
      <c r="M99" s="149"/>
      <c r="N99" s="52">
        <v>8.15</v>
      </c>
      <c r="O99" s="52">
        <v>18</v>
      </c>
      <c r="P99" s="52">
        <v>15</v>
      </c>
      <c r="Q99" s="52">
        <v>15</v>
      </c>
      <c r="R99" s="2"/>
    </row>
    <row r="100" spans="1:18" ht="30.75" customHeight="1" x14ac:dyDescent="0.25">
      <c r="A100" s="357" t="s">
        <v>139</v>
      </c>
      <c r="B100" s="358"/>
      <c r="C100" s="358"/>
      <c r="D100" s="358"/>
      <c r="E100" s="358"/>
      <c r="F100" s="358"/>
      <c r="G100" s="358"/>
      <c r="H100" s="358"/>
      <c r="I100" s="359"/>
      <c r="J100" s="171">
        <f>SUM(J98:J99)</f>
        <v>2100000</v>
      </c>
      <c r="K100" s="172"/>
      <c r="L100" s="149"/>
      <c r="M100" s="149"/>
      <c r="N100" s="52"/>
      <c r="O100" s="52"/>
      <c r="P100" s="52"/>
      <c r="Q100" s="52"/>
      <c r="R100" s="2"/>
    </row>
    <row r="101" spans="1:18" ht="38.25" customHeight="1" x14ac:dyDescent="0.25">
      <c r="A101" s="384" t="s">
        <v>415</v>
      </c>
      <c r="B101" s="384"/>
      <c r="C101" s="384"/>
      <c r="D101" s="384"/>
      <c r="E101" s="384"/>
      <c r="F101" s="384"/>
      <c r="G101" s="384"/>
      <c r="H101" s="384"/>
      <c r="I101" s="384"/>
      <c r="J101" s="384"/>
      <c r="K101" s="384"/>
      <c r="L101" s="6"/>
      <c r="M101" s="6"/>
      <c r="N101" s="6"/>
      <c r="O101" s="6"/>
      <c r="P101" s="6"/>
      <c r="Q101" s="2"/>
      <c r="R101" s="2"/>
    </row>
    <row r="102" spans="1:18" s="10" customFormat="1" ht="26.25" customHeight="1" x14ac:dyDescent="0.25">
      <c r="A102" s="361" t="s">
        <v>140</v>
      </c>
      <c r="B102" s="361"/>
      <c r="C102" s="361"/>
      <c r="D102" s="361" t="s">
        <v>171</v>
      </c>
      <c r="E102" s="361"/>
      <c r="F102" s="361"/>
      <c r="G102" s="361"/>
      <c r="H102" s="361"/>
      <c r="I102" s="361" t="s">
        <v>141</v>
      </c>
      <c r="J102" s="361"/>
      <c r="K102" s="361"/>
    </row>
    <row r="103" spans="1:18" s="10" customFormat="1" ht="18.75" x14ac:dyDescent="0.3">
      <c r="A103" s="29"/>
      <c r="B103" s="45"/>
      <c r="C103" s="29"/>
      <c r="D103" s="361" t="s">
        <v>172</v>
      </c>
      <c r="E103" s="361"/>
      <c r="F103" s="361"/>
      <c r="G103" s="361"/>
      <c r="H103" s="361"/>
      <c r="I103" s="363" t="s">
        <v>142</v>
      </c>
      <c r="J103" s="363"/>
      <c r="K103" s="363"/>
    </row>
    <row r="104" spans="1:18" s="10" customFormat="1" ht="61.5" customHeight="1" x14ac:dyDescent="0.25">
      <c r="B104" s="45"/>
      <c r="D104" s="10" t="s">
        <v>143</v>
      </c>
      <c r="M104" s="10">
        <v>1</v>
      </c>
    </row>
    <row r="105" spans="1:18" s="10" customFormat="1" x14ac:dyDescent="0.25">
      <c r="B105" s="45"/>
    </row>
    <row r="106" spans="1:18" s="10" customFormat="1" ht="17.25" customHeight="1" x14ac:dyDescent="0.25">
      <c r="A106" s="363" t="s">
        <v>144</v>
      </c>
      <c r="B106" s="363"/>
      <c r="C106" s="363"/>
      <c r="D106" s="363" t="s">
        <v>145</v>
      </c>
      <c r="E106" s="363"/>
      <c r="F106" s="363"/>
      <c r="G106" s="363"/>
      <c r="H106" s="363"/>
      <c r="I106" s="363" t="s">
        <v>146</v>
      </c>
      <c r="J106" s="363"/>
      <c r="K106" s="363"/>
    </row>
    <row r="114" spans="1:17" customFormat="1" ht="17.25" customHeight="1" x14ac:dyDescent="0.3">
      <c r="A114" s="362" t="s">
        <v>124</v>
      </c>
      <c r="B114" s="362"/>
      <c r="C114" s="362"/>
      <c r="D114" s="362"/>
      <c r="E114" s="40"/>
      <c r="F114" s="12"/>
      <c r="G114" s="12"/>
      <c r="J114" s="13"/>
    </row>
    <row r="115" spans="1:17" customFormat="1" ht="17.25" customHeight="1" x14ac:dyDescent="0.3">
      <c r="A115" s="363" t="s">
        <v>125</v>
      </c>
      <c r="B115" s="363"/>
      <c r="C115" s="363"/>
      <c r="D115" s="363"/>
      <c r="E115" s="41"/>
      <c r="F115" s="12"/>
      <c r="G115" s="12"/>
      <c r="J115" s="13"/>
    </row>
    <row r="116" spans="1:17" customFormat="1" ht="12" customHeight="1" x14ac:dyDescent="0.3">
      <c r="A116" s="41"/>
      <c r="B116" s="241"/>
      <c r="C116" s="41"/>
      <c r="D116" s="41"/>
      <c r="E116" s="41"/>
      <c r="F116" s="12"/>
      <c r="G116" s="12"/>
      <c r="J116" s="13"/>
    </row>
    <row r="117" spans="1:17" customFormat="1" ht="24.75" customHeight="1" x14ac:dyDescent="0.25">
      <c r="A117" s="363" t="s">
        <v>126</v>
      </c>
      <c r="B117" s="363"/>
      <c r="C117" s="363"/>
      <c r="D117" s="363"/>
      <c r="E117" s="363"/>
      <c r="F117" s="363"/>
      <c r="G117" s="363"/>
      <c r="H117" s="363"/>
      <c r="I117" s="363"/>
      <c r="J117" s="363"/>
      <c r="K117" s="363"/>
    </row>
    <row r="118" spans="1:17" customFormat="1" ht="24.75" customHeight="1" x14ac:dyDescent="0.25">
      <c r="A118" s="363" t="s">
        <v>1314</v>
      </c>
      <c r="B118" s="363"/>
      <c r="C118" s="363"/>
      <c r="D118" s="363"/>
      <c r="E118" s="363"/>
      <c r="F118" s="363"/>
      <c r="G118" s="363"/>
      <c r="H118" s="363"/>
      <c r="I118" s="363"/>
      <c r="J118" s="363"/>
      <c r="K118" s="363"/>
    </row>
    <row r="119" spans="1:17" s="33" customFormat="1" ht="24.75" customHeight="1" x14ac:dyDescent="0.25">
      <c r="A119" s="370" t="s">
        <v>421</v>
      </c>
      <c r="B119" s="370"/>
      <c r="C119" s="370"/>
      <c r="D119" s="370"/>
      <c r="E119" s="370"/>
      <c r="F119" s="370"/>
      <c r="G119" s="370"/>
      <c r="H119" s="370"/>
      <c r="I119" s="370"/>
      <c r="J119" s="370"/>
      <c r="K119" s="370"/>
    </row>
    <row r="120" spans="1:17" customFormat="1" ht="18.75" customHeight="1" x14ac:dyDescent="0.25">
      <c r="A120" s="15"/>
      <c r="B120" s="44"/>
      <c r="C120" s="17"/>
      <c r="D120" s="18"/>
      <c r="E120" s="15"/>
      <c r="F120" s="19"/>
      <c r="G120" s="19"/>
      <c r="H120" s="15"/>
      <c r="I120" s="17"/>
      <c r="J120" s="20"/>
    </row>
    <row r="121" spans="1:17" s="23" customFormat="1" ht="18" customHeight="1" x14ac:dyDescent="0.2">
      <c r="A121" s="364" t="s">
        <v>118</v>
      </c>
      <c r="B121" s="364" t="s">
        <v>127</v>
      </c>
      <c r="C121" s="366" t="s">
        <v>128</v>
      </c>
      <c r="D121" s="367"/>
      <c r="E121" s="364" t="s">
        <v>129</v>
      </c>
      <c r="F121" s="21" t="s">
        <v>130</v>
      </c>
      <c r="G121" s="21" t="s">
        <v>182</v>
      </c>
      <c r="H121" s="21" t="s">
        <v>131</v>
      </c>
      <c r="I121" s="21" t="s">
        <v>132</v>
      </c>
      <c r="J121" s="22" t="s">
        <v>133</v>
      </c>
      <c r="K121" s="364" t="s">
        <v>134</v>
      </c>
    </row>
    <row r="122" spans="1:17" s="23" customFormat="1" ht="18" customHeight="1" x14ac:dyDescent="0.2">
      <c r="A122" s="365"/>
      <c r="B122" s="365"/>
      <c r="C122" s="368"/>
      <c r="D122" s="369"/>
      <c r="E122" s="365"/>
      <c r="F122" s="24" t="s">
        <v>135</v>
      </c>
      <c r="G122" s="24" t="s">
        <v>169</v>
      </c>
      <c r="H122" s="24" t="s">
        <v>136</v>
      </c>
      <c r="I122" s="24" t="s">
        <v>137</v>
      </c>
      <c r="J122" s="25" t="s">
        <v>138</v>
      </c>
      <c r="K122" s="365"/>
    </row>
    <row r="123" spans="1:17" s="2" customFormat="1" ht="27.75" customHeight="1" x14ac:dyDescent="0.25">
      <c r="A123" s="142">
        <v>1</v>
      </c>
      <c r="B123" s="126" t="s">
        <v>967</v>
      </c>
      <c r="C123" s="54" t="s">
        <v>968</v>
      </c>
      <c r="D123" s="55" t="s">
        <v>45</v>
      </c>
      <c r="E123" s="52" t="s">
        <v>969</v>
      </c>
      <c r="F123" s="144">
        <v>3.72</v>
      </c>
      <c r="G123" s="145">
        <v>92</v>
      </c>
      <c r="H123" s="146" t="s">
        <v>149</v>
      </c>
      <c r="I123" s="195" t="s">
        <v>149</v>
      </c>
      <c r="J123" s="151">
        <v>1150000</v>
      </c>
      <c r="K123" s="148"/>
      <c r="L123" s="149" t="s">
        <v>970</v>
      </c>
      <c r="M123" s="149"/>
      <c r="N123" s="52">
        <v>8.52</v>
      </c>
      <c r="O123" s="52">
        <v>21</v>
      </c>
      <c r="P123" s="52">
        <v>18</v>
      </c>
      <c r="Q123" s="52">
        <v>18</v>
      </c>
    </row>
    <row r="124" spans="1:17" s="2" customFormat="1" ht="27.75" customHeight="1" x14ac:dyDescent="0.25">
      <c r="A124" s="169">
        <v>2</v>
      </c>
      <c r="B124" s="126" t="s">
        <v>971</v>
      </c>
      <c r="C124" s="54" t="s">
        <v>972</v>
      </c>
      <c r="D124" s="55" t="s">
        <v>563</v>
      </c>
      <c r="E124" s="52" t="s">
        <v>973</v>
      </c>
      <c r="F124" s="144">
        <v>3.67</v>
      </c>
      <c r="G124" s="145">
        <v>90</v>
      </c>
      <c r="H124" s="146" t="s">
        <v>149</v>
      </c>
      <c r="I124" s="146" t="s">
        <v>149</v>
      </c>
      <c r="J124" s="151">
        <v>1150000</v>
      </c>
      <c r="K124" s="148"/>
      <c r="L124" s="149" t="s">
        <v>970</v>
      </c>
      <c r="M124" s="149"/>
      <c r="N124" s="52">
        <v>8.44</v>
      </c>
      <c r="O124" s="52">
        <v>18</v>
      </c>
      <c r="P124" s="52">
        <v>15</v>
      </c>
      <c r="Q124" s="52">
        <v>15</v>
      </c>
    </row>
    <row r="125" spans="1:17" s="2" customFormat="1" ht="27.75" customHeight="1" x14ac:dyDescent="0.25">
      <c r="A125" s="169">
        <v>3</v>
      </c>
      <c r="B125" s="126" t="s">
        <v>974</v>
      </c>
      <c r="C125" s="54" t="s">
        <v>975</v>
      </c>
      <c r="D125" s="55" t="s">
        <v>52</v>
      </c>
      <c r="E125" s="52" t="s">
        <v>976</v>
      </c>
      <c r="F125" s="144">
        <v>3.56</v>
      </c>
      <c r="G125" s="145">
        <v>90</v>
      </c>
      <c r="H125" s="146" t="s">
        <v>121</v>
      </c>
      <c r="I125" s="197" t="s">
        <v>123</v>
      </c>
      <c r="J125" s="151">
        <v>1050000</v>
      </c>
      <c r="K125" s="148"/>
      <c r="L125" s="149" t="s">
        <v>970</v>
      </c>
      <c r="M125" s="149"/>
      <c r="N125" s="52">
        <v>8.67</v>
      </c>
      <c r="O125" s="52">
        <v>21</v>
      </c>
      <c r="P125" s="52">
        <v>18</v>
      </c>
      <c r="Q125" s="52">
        <v>18</v>
      </c>
    </row>
    <row r="126" spans="1:17" s="2" customFormat="1" ht="27.75" customHeight="1" x14ac:dyDescent="0.25">
      <c r="A126" s="169">
        <v>4</v>
      </c>
      <c r="B126" s="126" t="s">
        <v>977</v>
      </c>
      <c r="C126" s="54" t="s">
        <v>978</v>
      </c>
      <c r="D126" s="55" t="s">
        <v>19</v>
      </c>
      <c r="E126" s="52" t="s">
        <v>979</v>
      </c>
      <c r="F126" s="144">
        <v>3.44</v>
      </c>
      <c r="G126" s="145">
        <v>88</v>
      </c>
      <c r="H126" s="146" t="s">
        <v>152</v>
      </c>
      <c r="I126" s="196" t="s">
        <v>123</v>
      </c>
      <c r="J126" s="151">
        <v>1050000</v>
      </c>
      <c r="K126" s="148"/>
      <c r="L126" s="149" t="s">
        <v>970</v>
      </c>
      <c r="M126" s="149"/>
      <c r="N126" s="52">
        <v>8.19</v>
      </c>
      <c r="O126" s="52">
        <v>21</v>
      </c>
      <c r="P126" s="52">
        <v>18</v>
      </c>
      <c r="Q126" s="52">
        <v>18</v>
      </c>
    </row>
    <row r="127" spans="1:17" s="2" customFormat="1" ht="27.75" customHeight="1" x14ac:dyDescent="0.25">
      <c r="A127" s="169">
        <v>5</v>
      </c>
      <c r="B127" s="126" t="s">
        <v>353</v>
      </c>
      <c r="C127" s="54" t="s">
        <v>354</v>
      </c>
      <c r="D127" s="55" t="s">
        <v>355</v>
      </c>
      <c r="E127" s="52" t="s">
        <v>356</v>
      </c>
      <c r="F127" s="144">
        <v>3.44</v>
      </c>
      <c r="G127" s="145">
        <v>93</v>
      </c>
      <c r="H127" s="146" t="s">
        <v>121</v>
      </c>
      <c r="I127" s="197" t="s">
        <v>123</v>
      </c>
      <c r="J127" s="151">
        <v>1050000</v>
      </c>
      <c r="K127" s="148"/>
      <c r="L127" s="149" t="s">
        <v>970</v>
      </c>
      <c r="M127" s="149"/>
      <c r="N127" s="52">
        <v>8.2200000000000006</v>
      </c>
      <c r="O127" s="52">
        <v>18</v>
      </c>
      <c r="P127" s="52">
        <v>15</v>
      </c>
      <c r="Q127" s="52">
        <v>15</v>
      </c>
    </row>
    <row r="128" spans="1:17" s="2" customFormat="1" ht="27.75" customHeight="1" x14ac:dyDescent="0.25">
      <c r="A128" s="169">
        <v>6</v>
      </c>
      <c r="B128" s="126" t="s">
        <v>980</v>
      </c>
      <c r="C128" s="54" t="s">
        <v>981</v>
      </c>
      <c r="D128" s="55" t="s">
        <v>4</v>
      </c>
      <c r="E128" s="52" t="s">
        <v>982</v>
      </c>
      <c r="F128" s="144">
        <v>3.39</v>
      </c>
      <c r="G128" s="145">
        <v>88</v>
      </c>
      <c r="H128" s="146" t="s">
        <v>152</v>
      </c>
      <c r="I128" s="196" t="s">
        <v>123</v>
      </c>
      <c r="J128" s="167">
        <v>1050000</v>
      </c>
      <c r="K128" s="168"/>
      <c r="L128" s="149" t="s">
        <v>970</v>
      </c>
      <c r="M128" s="149"/>
      <c r="N128" s="52">
        <v>8.11</v>
      </c>
      <c r="O128" s="52">
        <v>21</v>
      </c>
      <c r="P128" s="52">
        <v>18</v>
      </c>
      <c r="Q128" s="52">
        <v>18</v>
      </c>
    </row>
    <row r="129" spans="1:18" ht="18" customHeight="1" x14ac:dyDescent="0.25">
      <c r="A129" s="357" t="s">
        <v>139</v>
      </c>
      <c r="B129" s="358"/>
      <c r="C129" s="358"/>
      <c r="D129" s="358"/>
      <c r="E129" s="358"/>
      <c r="F129" s="358"/>
      <c r="G129" s="358"/>
      <c r="H129" s="358"/>
      <c r="I129" s="359"/>
      <c r="J129" s="171">
        <f>SUM(J123:J128)</f>
        <v>6500000</v>
      </c>
      <c r="K129" s="172"/>
      <c r="L129" s="149"/>
      <c r="M129" s="149"/>
      <c r="N129" s="52"/>
      <c r="O129" s="52"/>
      <c r="P129" s="52"/>
      <c r="Q129" s="52"/>
      <c r="R129" s="2"/>
    </row>
    <row r="130" spans="1:18" ht="33" customHeight="1" x14ac:dyDescent="0.25">
      <c r="A130" s="384" t="s">
        <v>1062</v>
      </c>
      <c r="B130" s="384"/>
      <c r="C130" s="384"/>
      <c r="D130" s="384"/>
      <c r="E130" s="384"/>
      <c r="F130" s="384"/>
      <c r="G130" s="384"/>
      <c r="H130" s="384"/>
      <c r="I130" s="384"/>
      <c r="J130" s="384"/>
      <c r="K130" s="384"/>
      <c r="L130" s="6"/>
      <c r="M130" s="6"/>
      <c r="N130" s="6"/>
      <c r="O130" s="6"/>
      <c r="P130" s="6"/>
      <c r="Q130" s="2"/>
      <c r="R130" s="2"/>
    </row>
    <row r="131" spans="1:18" ht="18.75" customHeight="1" x14ac:dyDescent="0.25">
      <c r="A131" s="59"/>
      <c r="B131" s="250"/>
      <c r="C131" s="59"/>
      <c r="D131" s="59"/>
      <c r="E131" s="59"/>
      <c r="F131" s="59"/>
      <c r="G131" s="59"/>
      <c r="H131" s="59"/>
      <c r="I131" s="59"/>
      <c r="J131" s="59"/>
      <c r="K131" s="59"/>
      <c r="L131" s="6"/>
      <c r="M131" s="6"/>
      <c r="N131" s="6"/>
      <c r="O131" s="6"/>
      <c r="P131" s="6"/>
      <c r="Q131" s="2"/>
      <c r="R131" s="2"/>
    </row>
    <row r="132" spans="1:18" s="10" customFormat="1" x14ac:dyDescent="0.25">
      <c r="A132" s="361" t="s">
        <v>140</v>
      </c>
      <c r="B132" s="361"/>
      <c r="C132" s="361"/>
      <c r="D132" s="361" t="s">
        <v>171</v>
      </c>
      <c r="E132" s="361"/>
      <c r="F132" s="361"/>
      <c r="G132" s="361"/>
      <c r="H132" s="361"/>
      <c r="I132" s="361" t="s">
        <v>141</v>
      </c>
      <c r="J132" s="361"/>
      <c r="K132" s="361"/>
    </row>
    <row r="133" spans="1:18" s="10" customFormat="1" ht="18.75" x14ac:dyDescent="0.3">
      <c r="A133" s="29"/>
      <c r="B133" s="45"/>
      <c r="C133" s="29"/>
      <c r="D133" s="361" t="s">
        <v>172</v>
      </c>
      <c r="E133" s="361"/>
      <c r="F133" s="361"/>
      <c r="G133" s="361"/>
      <c r="H133" s="361"/>
      <c r="I133" s="363" t="s">
        <v>142</v>
      </c>
      <c r="J133" s="363"/>
      <c r="K133" s="363"/>
    </row>
    <row r="134" spans="1:18" s="10" customFormat="1" ht="61.5" customHeight="1" x14ac:dyDescent="0.25">
      <c r="B134" s="45"/>
      <c r="D134" s="10" t="s">
        <v>143</v>
      </c>
      <c r="M134" s="10">
        <v>1</v>
      </c>
    </row>
    <row r="135" spans="1:18" s="10" customFormat="1" x14ac:dyDescent="0.25">
      <c r="B135" s="45"/>
    </row>
    <row r="136" spans="1:18" s="10" customFormat="1" ht="17.25" customHeight="1" x14ac:dyDescent="0.25">
      <c r="A136" s="363" t="s">
        <v>144</v>
      </c>
      <c r="B136" s="363"/>
      <c r="C136" s="363"/>
      <c r="D136" s="363" t="s">
        <v>145</v>
      </c>
      <c r="E136" s="363"/>
      <c r="F136" s="363"/>
      <c r="G136" s="363"/>
      <c r="H136" s="363"/>
      <c r="I136" s="363" t="s">
        <v>146</v>
      </c>
      <c r="J136" s="363"/>
      <c r="K136" s="363"/>
    </row>
  </sheetData>
  <mergeCells count="100">
    <mergeCell ref="A65:K65"/>
    <mergeCell ref="A66:K66"/>
    <mergeCell ref="A68:A69"/>
    <mergeCell ref="B68:B69"/>
    <mergeCell ref="C68:D69"/>
    <mergeCell ref="E68:E69"/>
    <mergeCell ref="K68:K69"/>
    <mergeCell ref="A74:K74"/>
    <mergeCell ref="A79:C79"/>
    <mergeCell ref="D79:H79"/>
    <mergeCell ref="I79:K79"/>
    <mergeCell ref="A114:D114"/>
    <mergeCell ref="A100:I100"/>
    <mergeCell ref="A101:K101"/>
    <mergeCell ref="A102:C102"/>
    <mergeCell ref="D102:H102"/>
    <mergeCell ref="I102:K102"/>
    <mergeCell ref="D103:H103"/>
    <mergeCell ref="I103:K103"/>
    <mergeCell ref="A106:C106"/>
    <mergeCell ref="D106:H106"/>
    <mergeCell ref="I106:K106"/>
    <mergeCell ref="C121:D122"/>
    <mergeCell ref="E121:E122"/>
    <mergeCell ref="K121:K122"/>
    <mergeCell ref="A117:K117"/>
    <mergeCell ref="A75:C75"/>
    <mergeCell ref="D75:H75"/>
    <mergeCell ref="I75:K75"/>
    <mergeCell ref="D76:H76"/>
    <mergeCell ref="I76:K76"/>
    <mergeCell ref="A115:D115"/>
    <mergeCell ref="A94:K94"/>
    <mergeCell ref="A96:A97"/>
    <mergeCell ref="B96:B97"/>
    <mergeCell ref="C96:D97"/>
    <mergeCell ref="E96:E97"/>
    <mergeCell ref="K96:K97"/>
    <mergeCell ref="A62:D62"/>
    <mergeCell ref="A129:I129"/>
    <mergeCell ref="A136:C136"/>
    <mergeCell ref="D136:H136"/>
    <mergeCell ref="I136:K136"/>
    <mergeCell ref="A132:C132"/>
    <mergeCell ref="D132:H132"/>
    <mergeCell ref="I132:K132"/>
    <mergeCell ref="D133:H133"/>
    <mergeCell ref="I133:K133"/>
    <mergeCell ref="A130:K130"/>
    <mergeCell ref="A73:I73"/>
    <mergeCell ref="A118:K118"/>
    <mergeCell ref="A119:K119"/>
    <mergeCell ref="A121:A122"/>
    <mergeCell ref="B121:B122"/>
    <mergeCell ref="A33:K33"/>
    <mergeCell ref="A16:C16"/>
    <mergeCell ref="D16:H16"/>
    <mergeCell ref="I16:K16"/>
    <mergeCell ref="D17:H17"/>
    <mergeCell ref="I17:K17"/>
    <mergeCell ref="A31:D31"/>
    <mergeCell ref="A30:D30"/>
    <mergeCell ref="A34:K34"/>
    <mergeCell ref="A35:K35"/>
    <mergeCell ref="A37:A38"/>
    <mergeCell ref="B37:B38"/>
    <mergeCell ref="C37:D38"/>
    <mergeCell ref="E37:E38"/>
    <mergeCell ref="K37:K38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4:I14"/>
    <mergeCell ref="A15:K15"/>
    <mergeCell ref="A20:C20"/>
    <mergeCell ref="D20:H20"/>
    <mergeCell ref="I20:K20"/>
    <mergeCell ref="A47:I47"/>
    <mergeCell ref="A89:D89"/>
    <mergeCell ref="A90:D90"/>
    <mergeCell ref="A92:K92"/>
    <mergeCell ref="A93:K93"/>
    <mergeCell ref="A64:K64"/>
    <mergeCell ref="A50:C50"/>
    <mergeCell ref="D50:H50"/>
    <mergeCell ref="I50:K50"/>
    <mergeCell ref="D51:H51"/>
    <mergeCell ref="I51:K51"/>
    <mergeCell ref="A48:K48"/>
    <mergeCell ref="A54:C54"/>
    <mergeCell ref="D54:H54"/>
    <mergeCell ref="I54:K54"/>
    <mergeCell ref="A61:D61"/>
  </mergeCells>
  <pageMargins left="1.23" right="0.2" top="0.41" bottom="0.2" header="0.44" footer="0.2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1"/>
  <sheetViews>
    <sheetView workbookViewId="0">
      <selection activeCell="A6" sqref="A6:K6"/>
    </sheetView>
  </sheetViews>
  <sheetFormatPr defaultRowHeight="15.75" x14ac:dyDescent="0.25"/>
  <cols>
    <col min="1" max="1" width="5.85546875" style="1" customWidth="1"/>
    <col min="2" max="2" width="16.85546875" style="2" customWidth="1"/>
    <col min="3" max="3" width="19.140625" style="2" customWidth="1"/>
    <col min="4" max="4" width="8.5703125" style="2" customWidth="1"/>
    <col min="5" max="5" width="12.42578125" style="1" customWidth="1"/>
    <col min="6" max="6" width="8.140625" style="1" customWidth="1"/>
    <col min="7" max="7" width="7.42578125" style="1" customWidth="1"/>
    <col min="8" max="9" width="11.5703125" style="2" customWidth="1"/>
    <col min="10" max="10" width="14.28515625" style="9" customWidth="1"/>
    <col min="11" max="11" width="12.42578125" style="9" customWidth="1"/>
    <col min="12" max="12" width="9.140625" style="2"/>
    <col min="13" max="13" width="7.85546875" style="1" customWidth="1"/>
    <col min="14" max="16" width="5" style="1" customWidth="1"/>
    <col min="17" max="17" width="7" style="1" customWidth="1"/>
    <col min="18" max="18" width="5.28515625" style="1" customWidth="1"/>
    <col min="19" max="19" width="14.5703125" style="2" bestFit="1" customWidth="1"/>
    <col min="20" max="16384" width="9.140625" style="2"/>
  </cols>
  <sheetData>
    <row r="1" spans="1:18" customFormat="1" ht="17.25" customHeight="1" x14ac:dyDescent="0.3">
      <c r="A1" s="362" t="s">
        <v>124</v>
      </c>
      <c r="B1" s="362"/>
      <c r="C1" s="362"/>
      <c r="D1" s="362"/>
      <c r="E1" s="121"/>
      <c r="F1" s="12"/>
      <c r="G1" s="12"/>
      <c r="J1" s="13"/>
    </row>
    <row r="2" spans="1:18" customFormat="1" ht="17.25" customHeight="1" x14ac:dyDescent="0.3">
      <c r="A2" s="363" t="s">
        <v>125</v>
      </c>
      <c r="B2" s="363"/>
      <c r="C2" s="363"/>
      <c r="D2" s="363"/>
      <c r="E2" s="120"/>
      <c r="F2" s="12"/>
      <c r="G2" s="12"/>
      <c r="J2" s="13"/>
    </row>
    <row r="3" spans="1:18" customFormat="1" ht="6" customHeight="1" x14ac:dyDescent="0.3">
      <c r="A3" s="120"/>
      <c r="B3" s="120"/>
      <c r="C3" s="120"/>
      <c r="D3" s="120"/>
      <c r="E3" s="120"/>
      <c r="F3" s="12"/>
      <c r="G3" s="12"/>
      <c r="J3" s="13"/>
    </row>
    <row r="4" spans="1:18" customFormat="1" ht="20.25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</row>
    <row r="5" spans="1:18" customFormat="1" ht="20.25" customHeight="1" x14ac:dyDescent="0.25">
      <c r="A5" s="363" t="s">
        <v>1068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18" s="33" customFormat="1" ht="17.2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</row>
    <row r="7" spans="1:18" customFormat="1" ht="10.5" customHeight="1" x14ac:dyDescent="0.25">
      <c r="A7" s="15"/>
      <c r="B7" s="16"/>
      <c r="C7" s="17"/>
      <c r="D7" s="18"/>
      <c r="E7" s="15"/>
      <c r="F7" s="19"/>
      <c r="G7" s="19"/>
      <c r="H7" s="15"/>
      <c r="I7" s="17"/>
      <c r="J7" s="20"/>
    </row>
    <row r="8" spans="1:18" s="23" customFormat="1" ht="27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18" s="23" customFormat="1" ht="27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18" ht="22.5" customHeight="1" x14ac:dyDescent="0.25">
      <c r="A10" s="93">
        <v>1</v>
      </c>
      <c r="B10" s="127" t="s">
        <v>983</v>
      </c>
      <c r="C10" s="54" t="s">
        <v>984</v>
      </c>
      <c r="D10" s="55" t="s">
        <v>4</v>
      </c>
      <c r="E10" s="52" t="s">
        <v>966</v>
      </c>
      <c r="F10" s="144">
        <v>3.5</v>
      </c>
      <c r="G10" s="145">
        <v>89</v>
      </c>
      <c r="H10" s="146" t="s">
        <v>152</v>
      </c>
      <c r="I10" s="197" t="s">
        <v>123</v>
      </c>
      <c r="J10" s="151">
        <v>1050000</v>
      </c>
      <c r="K10" s="148"/>
      <c r="L10" s="149" t="s">
        <v>985</v>
      </c>
      <c r="M10" s="149"/>
      <c r="N10" s="52">
        <v>8.6</v>
      </c>
      <c r="O10" s="52">
        <v>16</v>
      </c>
      <c r="P10" s="52">
        <v>12</v>
      </c>
      <c r="Q10" s="52">
        <v>12</v>
      </c>
      <c r="R10" s="2"/>
    </row>
    <row r="11" spans="1:18" s="46" customFormat="1" ht="24.75" customHeight="1" x14ac:dyDescent="0.25">
      <c r="A11" s="357" t="s">
        <v>139</v>
      </c>
      <c r="B11" s="358"/>
      <c r="C11" s="358"/>
      <c r="D11" s="358"/>
      <c r="E11" s="358"/>
      <c r="F11" s="358"/>
      <c r="G11" s="358"/>
      <c r="H11" s="358"/>
      <c r="I11" s="359"/>
      <c r="J11" s="171">
        <f>SUM(J10)</f>
        <v>1050000</v>
      </c>
      <c r="K11" s="134"/>
      <c r="L11" s="129"/>
      <c r="M11" s="129"/>
      <c r="N11" s="130"/>
      <c r="O11" s="130"/>
      <c r="P11" s="130"/>
      <c r="Q11" s="130"/>
    </row>
    <row r="12" spans="1:18" ht="39" customHeight="1" x14ac:dyDescent="0.25">
      <c r="A12" s="384" t="s">
        <v>1069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6"/>
      <c r="M12" s="6"/>
      <c r="N12" s="6"/>
      <c r="O12" s="6"/>
      <c r="P12" s="6"/>
      <c r="Q12" s="2"/>
      <c r="R12" s="2"/>
    </row>
    <row r="13" spans="1:18" s="10" customFormat="1" ht="19.5" customHeight="1" x14ac:dyDescent="0.25">
      <c r="A13" s="361" t="s">
        <v>140</v>
      </c>
      <c r="B13" s="361"/>
      <c r="C13" s="361"/>
      <c r="D13" s="361" t="s">
        <v>171</v>
      </c>
      <c r="E13" s="361"/>
      <c r="F13" s="361"/>
      <c r="G13" s="361"/>
      <c r="H13" s="361"/>
      <c r="I13" s="361" t="s">
        <v>141</v>
      </c>
      <c r="J13" s="361"/>
      <c r="K13" s="361"/>
    </row>
    <row r="14" spans="1:18" s="10" customFormat="1" ht="19.5" customHeight="1" x14ac:dyDescent="0.3">
      <c r="A14" s="29"/>
      <c r="B14" s="45"/>
      <c r="C14" s="29"/>
      <c r="D14" s="361" t="s">
        <v>172</v>
      </c>
      <c r="E14" s="361"/>
      <c r="F14" s="361"/>
      <c r="G14" s="361"/>
      <c r="H14" s="361"/>
      <c r="I14" s="363" t="s">
        <v>142</v>
      </c>
      <c r="J14" s="363"/>
      <c r="K14" s="363"/>
    </row>
    <row r="15" spans="1:18" s="10" customFormat="1" ht="52.5" customHeight="1" x14ac:dyDescent="0.25">
      <c r="B15" s="45"/>
      <c r="D15" s="10" t="s">
        <v>143</v>
      </c>
      <c r="M15" s="10">
        <v>1</v>
      </c>
    </row>
    <row r="16" spans="1:18" s="10" customFormat="1" x14ac:dyDescent="0.25">
      <c r="B16" s="45"/>
    </row>
    <row r="17" spans="1:11" s="10" customFormat="1" ht="17.25" customHeight="1" x14ac:dyDescent="0.25">
      <c r="A17" s="363" t="s">
        <v>144</v>
      </c>
      <c r="B17" s="363"/>
      <c r="C17" s="363"/>
      <c r="D17" s="363" t="s">
        <v>145</v>
      </c>
      <c r="E17" s="363"/>
      <c r="F17" s="363"/>
      <c r="G17" s="363"/>
      <c r="H17" s="363"/>
      <c r="I17" s="363" t="s">
        <v>146</v>
      </c>
      <c r="J17" s="363"/>
      <c r="K17" s="363"/>
    </row>
    <row r="18" spans="1:11" s="10" customFormat="1" ht="17.25" customHeight="1" x14ac:dyDescent="0.25">
      <c r="A18" s="243"/>
      <c r="B18" s="243"/>
      <c r="C18" s="243"/>
      <c r="D18" s="243"/>
      <c r="E18" s="243"/>
      <c r="F18" s="243"/>
      <c r="G18" s="243"/>
      <c r="H18" s="243"/>
      <c r="I18" s="243"/>
      <c r="J18" s="243"/>
      <c r="K18" s="243"/>
    </row>
    <row r="19" spans="1:11" s="10" customFormat="1" ht="17.25" customHeight="1" x14ac:dyDescent="0.25">
      <c r="A19" s="243"/>
      <c r="B19" s="243"/>
      <c r="C19" s="243"/>
      <c r="D19" s="243"/>
      <c r="E19" s="243"/>
      <c r="F19" s="243"/>
      <c r="G19" s="243"/>
      <c r="H19" s="243"/>
      <c r="I19" s="243"/>
      <c r="J19" s="243"/>
      <c r="K19" s="243"/>
    </row>
    <row r="20" spans="1:11" s="10" customFormat="1" ht="17.25" customHeight="1" x14ac:dyDescent="0.25">
      <c r="A20" s="243"/>
      <c r="B20" s="243"/>
      <c r="C20" s="243"/>
      <c r="D20" s="243"/>
      <c r="E20" s="243"/>
      <c r="F20" s="243"/>
      <c r="G20" s="243"/>
      <c r="H20" s="243"/>
      <c r="I20" s="243"/>
      <c r="J20" s="243"/>
      <c r="K20" s="243"/>
    </row>
    <row r="21" spans="1:11" s="10" customFormat="1" ht="17.25" customHeight="1" x14ac:dyDescent="0.25">
      <c r="A21" s="243"/>
      <c r="B21" s="243"/>
      <c r="C21" s="243"/>
      <c r="D21" s="243"/>
      <c r="E21" s="243"/>
      <c r="F21" s="243"/>
      <c r="G21" s="243"/>
      <c r="H21" s="243"/>
      <c r="I21" s="243"/>
      <c r="J21" s="243"/>
      <c r="K21" s="243"/>
    </row>
    <row r="22" spans="1:11" s="10" customFormat="1" ht="17.25" customHeight="1" x14ac:dyDescent="0.25">
      <c r="A22" s="243"/>
      <c r="B22" s="243"/>
      <c r="C22" s="243"/>
      <c r="D22" s="243"/>
      <c r="E22" s="243"/>
      <c r="F22" s="243"/>
      <c r="G22" s="243"/>
      <c r="H22" s="243"/>
      <c r="I22" s="243"/>
      <c r="J22" s="243"/>
      <c r="K22" s="243"/>
    </row>
    <row r="23" spans="1:11" s="10" customFormat="1" ht="17.25" customHeight="1" x14ac:dyDescent="0.25">
      <c r="A23" s="243"/>
      <c r="B23" s="243"/>
      <c r="C23" s="243"/>
      <c r="D23" s="243"/>
      <c r="E23" s="243"/>
      <c r="F23" s="243"/>
      <c r="G23" s="243"/>
      <c r="H23" s="243"/>
      <c r="I23" s="243"/>
      <c r="J23" s="243"/>
      <c r="K23" s="243"/>
    </row>
    <row r="24" spans="1:11" s="10" customFormat="1" ht="17.25" customHeight="1" x14ac:dyDescent="0.25">
      <c r="A24" s="243"/>
      <c r="B24" s="243"/>
      <c r="C24" s="243"/>
      <c r="D24" s="243"/>
      <c r="E24" s="243"/>
      <c r="F24" s="243"/>
      <c r="G24" s="243"/>
      <c r="H24" s="243"/>
      <c r="I24" s="243"/>
      <c r="J24" s="243"/>
      <c r="K24" s="243"/>
    </row>
    <row r="25" spans="1:11" s="10" customFormat="1" ht="17.25" customHeight="1" x14ac:dyDescent="0.25">
      <c r="A25" s="243"/>
      <c r="B25" s="243"/>
      <c r="C25" s="243"/>
      <c r="D25" s="243"/>
      <c r="E25" s="243"/>
      <c r="F25" s="243"/>
      <c r="G25" s="243"/>
      <c r="H25" s="243"/>
      <c r="I25" s="243"/>
      <c r="J25" s="243"/>
      <c r="K25" s="243"/>
    </row>
    <row r="26" spans="1:11" s="10" customFormat="1" ht="17.25" customHeight="1" x14ac:dyDescent="0.25">
      <c r="A26" s="243"/>
      <c r="B26" s="243"/>
      <c r="C26" s="243"/>
      <c r="D26" s="243"/>
      <c r="E26" s="243"/>
      <c r="F26" s="243"/>
      <c r="G26" s="243"/>
      <c r="H26" s="243"/>
      <c r="I26" s="243"/>
      <c r="J26" s="243"/>
      <c r="K26" s="243"/>
    </row>
    <row r="27" spans="1:11" s="10" customFormat="1" ht="17.25" customHeight="1" x14ac:dyDescent="0.25">
      <c r="A27" s="243"/>
      <c r="B27" s="243"/>
      <c r="C27" s="243"/>
      <c r="D27" s="243"/>
      <c r="E27" s="243"/>
      <c r="F27" s="243"/>
      <c r="G27" s="243"/>
      <c r="H27" s="243"/>
      <c r="I27" s="243"/>
      <c r="J27" s="243"/>
      <c r="K27" s="243"/>
    </row>
    <row r="28" spans="1:11" s="10" customFormat="1" ht="17.25" customHeight="1" x14ac:dyDescent="0.25">
      <c r="A28" s="243"/>
      <c r="B28" s="243"/>
      <c r="C28" s="243"/>
      <c r="D28" s="243"/>
      <c r="E28" s="243"/>
      <c r="F28" s="243"/>
      <c r="G28" s="243"/>
      <c r="H28" s="243"/>
      <c r="I28" s="243"/>
      <c r="J28" s="243"/>
      <c r="K28" s="243"/>
    </row>
    <row r="29" spans="1:11" customFormat="1" ht="17.25" customHeight="1" x14ac:dyDescent="0.3">
      <c r="A29" s="362" t="s">
        <v>124</v>
      </c>
      <c r="B29" s="362"/>
      <c r="C29" s="362"/>
      <c r="D29" s="362"/>
      <c r="E29" s="242"/>
      <c r="F29" s="12"/>
      <c r="G29" s="12"/>
      <c r="J29" s="13"/>
    </row>
    <row r="30" spans="1:11" customFormat="1" ht="17.25" customHeight="1" x14ac:dyDescent="0.3">
      <c r="A30" s="363" t="s">
        <v>125</v>
      </c>
      <c r="B30" s="363"/>
      <c r="C30" s="363"/>
      <c r="D30" s="363"/>
      <c r="E30" s="243"/>
      <c r="F30" s="12"/>
      <c r="G30" s="12"/>
      <c r="J30" s="13"/>
    </row>
    <row r="31" spans="1:11" customFormat="1" ht="6" customHeight="1" x14ac:dyDescent="0.3">
      <c r="A31" s="243"/>
      <c r="B31" s="243"/>
      <c r="C31" s="243"/>
      <c r="D31" s="243"/>
      <c r="E31" s="243"/>
      <c r="F31" s="12"/>
      <c r="G31" s="12"/>
      <c r="J31" s="13"/>
    </row>
    <row r="32" spans="1:11" customFormat="1" ht="20.25" customHeight="1" x14ac:dyDescent="0.25">
      <c r="A32" s="363" t="s">
        <v>126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</row>
    <row r="33" spans="1:18" customFormat="1" ht="20.25" customHeight="1" x14ac:dyDescent="0.25">
      <c r="A33" s="363" t="s">
        <v>1070</v>
      </c>
      <c r="B33" s="363"/>
      <c r="C33" s="363"/>
      <c r="D33" s="363"/>
      <c r="E33" s="363"/>
      <c r="F33" s="363"/>
      <c r="G33" s="363"/>
      <c r="H33" s="363"/>
      <c r="I33" s="363"/>
      <c r="J33" s="363"/>
      <c r="K33" s="363"/>
    </row>
    <row r="34" spans="1:18" s="33" customFormat="1" ht="17.25" customHeight="1" x14ac:dyDescent="0.25">
      <c r="A34" s="370" t="s">
        <v>421</v>
      </c>
      <c r="B34" s="370"/>
      <c r="C34" s="370"/>
      <c r="D34" s="370"/>
      <c r="E34" s="370"/>
      <c r="F34" s="370"/>
      <c r="G34" s="370"/>
      <c r="H34" s="370"/>
      <c r="I34" s="370"/>
      <c r="J34" s="370"/>
      <c r="K34" s="370"/>
    </row>
    <row r="35" spans="1:18" customFormat="1" ht="10.5" customHeight="1" x14ac:dyDescent="0.25">
      <c r="A35" s="15"/>
      <c r="B35" s="16"/>
      <c r="C35" s="17"/>
      <c r="D35" s="18"/>
      <c r="E35" s="15"/>
      <c r="F35" s="19"/>
      <c r="G35" s="19"/>
      <c r="H35" s="15"/>
      <c r="I35" s="17"/>
      <c r="J35" s="20"/>
    </row>
    <row r="36" spans="1:18" s="23" customFormat="1" ht="27" customHeight="1" x14ac:dyDescent="0.2">
      <c r="A36" s="364" t="s">
        <v>118</v>
      </c>
      <c r="B36" s="364" t="s">
        <v>127</v>
      </c>
      <c r="C36" s="366" t="s">
        <v>128</v>
      </c>
      <c r="D36" s="367"/>
      <c r="E36" s="364" t="s">
        <v>129</v>
      </c>
      <c r="F36" s="21" t="s">
        <v>130</v>
      </c>
      <c r="G36" s="21" t="s">
        <v>182</v>
      </c>
      <c r="H36" s="21" t="s">
        <v>131</v>
      </c>
      <c r="I36" s="21" t="s">
        <v>132</v>
      </c>
      <c r="J36" s="22" t="s">
        <v>133</v>
      </c>
      <c r="K36" s="364" t="s">
        <v>134</v>
      </c>
    </row>
    <row r="37" spans="1:18" s="23" customFormat="1" ht="27" customHeight="1" x14ac:dyDescent="0.2">
      <c r="A37" s="365"/>
      <c r="B37" s="365"/>
      <c r="C37" s="368"/>
      <c r="D37" s="369"/>
      <c r="E37" s="365"/>
      <c r="F37" s="24" t="s">
        <v>135</v>
      </c>
      <c r="G37" s="24" t="s">
        <v>169</v>
      </c>
      <c r="H37" s="24" t="s">
        <v>136</v>
      </c>
      <c r="I37" s="24" t="s">
        <v>137</v>
      </c>
      <c r="J37" s="25" t="s">
        <v>138</v>
      </c>
      <c r="K37" s="365"/>
    </row>
    <row r="38" spans="1:18" ht="27.75" customHeight="1" x14ac:dyDescent="0.25">
      <c r="A38" s="248">
        <v>1</v>
      </c>
      <c r="B38" s="127" t="s">
        <v>986</v>
      </c>
      <c r="C38" s="54" t="s">
        <v>987</v>
      </c>
      <c r="D38" s="55" t="s">
        <v>33</v>
      </c>
      <c r="E38" s="52" t="s">
        <v>988</v>
      </c>
      <c r="F38" s="144">
        <v>3.5</v>
      </c>
      <c r="G38" s="145">
        <v>86</v>
      </c>
      <c r="H38" s="146" t="s">
        <v>152</v>
      </c>
      <c r="I38" s="196" t="s">
        <v>123</v>
      </c>
      <c r="J38" s="151">
        <v>1050000</v>
      </c>
      <c r="K38" s="148"/>
      <c r="L38" s="149" t="s">
        <v>989</v>
      </c>
      <c r="M38" s="149"/>
      <c r="N38" s="52">
        <v>8.33</v>
      </c>
      <c r="O38" s="52">
        <v>16</v>
      </c>
      <c r="P38" s="52">
        <v>12</v>
      </c>
      <c r="Q38" s="52">
        <v>12</v>
      </c>
      <c r="R38" s="2"/>
    </row>
    <row r="39" spans="1:18" ht="27.75" customHeight="1" x14ac:dyDescent="0.25">
      <c r="A39" s="256">
        <v>2</v>
      </c>
      <c r="B39" s="127" t="s">
        <v>990</v>
      </c>
      <c r="C39" s="54" t="s">
        <v>991</v>
      </c>
      <c r="D39" s="55" t="s">
        <v>645</v>
      </c>
      <c r="E39" s="52" t="s">
        <v>992</v>
      </c>
      <c r="F39" s="144">
        <v>3.5</v>
      </c>
      <c r="G39" s="145">
        <v>82</v>
      </c>
      <c r="H39" s="146" t="s">
        <v>152</v>
      </c>
      <c r="I39" s="197" t="s">
        <v>123</v>
      </c>
      <c r="J39" s="151">
        <v>1050000</v>
      </c>
      <c r="K39" s="148"/>
      <c r="L39" s="149" t="s">
        <v>989</v>
      </c>
      <c r="M39" s="149"/>
      <c r="N39" s="52">
        <v>8.15</v>
      </c>
      <c r="O39" s="52">
        <v>16</v>
      </c>
      <c r="P39" s="52">
        <v>12</v>
      </c>
      <c r="Q39" s="52">
        <v>12</v>
      </c>
      <c r="R39" s="2"/>
    </row>
    <row r="40" spans="1:18" ht="27.75" customHeight="1" x14ac:dyDescent="0.25">
      <c r="A40" s="249">
        <v>3</v>
      </c>
      <c r="B40" s="136" t="s">
        <v>993</v>
      </c>
      <c r="C40" s="230" t="s">
        <v>151</v>
      </c>
      <c r="D40" s="231" t="s">
        <v>994</v>
      </c>
      <c r="E40" s="232" t="s">
        <v>995</v>
      </c>
      <c r="F40" s="233">
        <v>3.5</v>
      </c>
      <c r="G40" s="234">
        <v>87</v>
      </c>
      <c r="H40" s="235" t="s">
        <v>152</v>
      </c>
      <c r="I40" s="254" t="s">
        <v>123</v>
      </c>
      <c r="J40" s="151">
        <v>1050000</v>
      </c>
      <c r="K40" s="214"/>
      <c r="L40" s="255" t="s">
        <v>989</v>
      </c>
      <c r="M40" s="255"/>
      <c r="N40" s="232">
        <v>8.3800000000000008</v>
      </c>
      <c r="O40" s="232">
        <v>16</v>
      </c>
      <c r="P40" s="232">
        <v>12</v>
      </c>
      <c r="Q40" s="232">
        <v>12</v>
      </c>
      <c r="R40" s="2"/>
    </row>
    <row r="41" spans="1:18" ht="27.75" customHeight="1" x14ac:dyDescent="0.25">
      <c r="A41" s="357" t="s">
        <v>139</v>
      </c>
      <c r="B41" s="358"/>
      <c r="C41" s="358"/>
      <c r="D41" s="358"/>
      <c r="E41" s="358"/>
      <c r="F41" s="358"/>
      <c r="G41" s="358"/>
      <c r="H41" s="358"/>
      <c r="I41" s="359"/>
      <c r="J41" s="171">
        <f>SUM(J38:J40)</f>
        <v>3150000</v>
      </c>
      <c r="K41" s="172"/>
      <c r="L41" s="149"/>
      <c r="M41" s="149"/>
      <c r="N41" s="52"/>
      <c r="O41" s="52"/>
      <c r="P41" s="52"/>
      <c r="Q41" s="52"/>
      <c r="R41" s="2"/>
    </row>
    <row r="42" spans="1:18" ht="39" customHeight="1" x14ac:dyDescent="0.25">
      <c r="A42" s="384" t="s">
        <v>1059</v>
      </c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6"/>
      <c r="M42" s="6"/>
      <c r="N42" s="6"/>
      <c r="O42" s="6"/>
      <c r="P42" s="6"/>
      <c r="Q42" s="2"/>
      <c r="R42" s="2"/>
    </row>
    <row r="43" spans="1:18" s="10" customFormat="1" ht="19.5" customHeight="1" x14ac:dyDescent="0.25">
      <c r="A43" s="361" t="s">
        <v>140</v>
      </c>
      <c r="B43" s="361"/>
      <c r="C43" s="361"/>
      <c r="D43" s="361" t="s">
        <v>171</v>
      </c>
      <c r="E43" s="361"/>
      <c r="F43" s="361"/>
      <c r="G43" s="361"/>
      <c r="H43" s="361"/>
      <c r="I43" s="361" t="s">
        <v>141</v>
      </c>
      <c r="J43" s="361"/>
      <c r="K43" s="361"/>
    </row>
    <row r="44" spans="1:18" s="10" customFormat="1" ht="19.5" customHeight="1" x14ac:dyDescent="0.3">
      <c r="A44" s="29"/>
      <c r="B44" s="45"/>
      <c r="C44" s="29"/>
      <c r="D44" s="361" t="s">
        <v>172</v>
      </c>
      <c r="E44" s="361"/>
      <c r="F44" s="361"/>
      <c r="G44" s="361"/>
      <c r="H44" s="361"/>
      <c r="I44" s="363" t="s">
        <v>142</v>
      </c>
      <c r="J44" s="363"/>
      <c r="K44" s="363"/>
    </row>
    <row r="45" spans="1:18" s="10" customFormat="1" ht="43.5" customHeight="1" x14ac:dyDescent="0.25">
      <c r="B45" s="45"/>
      <c r="D45" s="10" t="s">
        <v>143</v>
      </c>
      <c r="M45" s="10">
        <v>1</v>
      </c>
    </row>
    <row r="46" spans="1:18" s="10" customFormat="1" x14ac:dyDescent="0.25">
      <c r="B46" s="45"/>
    </row>
    <row r="47" spans="1:18" s="10" customFormat="1" ht="17.25" customHeight="1" x14ac:dyDescent="0.25">
      <c r="A47" s="363" t="s">
        <v>144</v>
      </c>
      <c r="B47" s="363"/>
      <c r="C47" s="363"/>
      <c r="D47" s="363" t="s">
        <v>145</v>
      </c>
      <c r="E47" s="363"/>
      <c r="F47" s="363"/>
      <c r="G47" s="363"/>
      <c r="H47" s="363"/>
      <c r="I47" s="363" t="s">
        <v>146</v>
      </c>
      <c r="J47" s="363"/>
      <c r="K47" s="363"/>
    </row>
    <row r="50" spans="2:12" s="1" customFormat="1" ht="16.5" customHeight="1" x14ac:dyDescent="0.25">
      <c r="B50" s="2"/>
      <c r="C50" s="2"/>
      <c r="D50" s="2"/>
      <c r="H50" s="2"/>
      <c r="I50" s="2"/>
      <c r="J50" s="9"/>
      <c r="K50" s="9"/>
      <c r="L50" s="2"/>
    </row>
    <row r="51" spans="2:12" s="1" customFormat="1" ht="16.5" customHeight="1" x14ac:dyDescent="0.25">
      <c r="B51" s="2"/>
      <c r="C51" s="2"/>
      <c r="D51" s="2"/>
      <c r="H51" s="2"/>
      <c r="I51" s="2"/>
      <c r="J51" s="9"/>
      <c r="K51" s="9"/>
      <c r="L51" s="2"/>
    </row>
  </sheetData>
  <mergeCells count="40">
    <mergeCell ref="A8:A9"/>
    <mergeCell ref="B8:B9"/>
    <mergeCell ref="C8:D9"/>
    <mergeCell ref="E8:E9"/>
    <mergeCell ref="K8:K9"/>
    <mergeCell ref="A1:D1"/>
    <mergeCell ref="A2:D2"/>
    <mergeCell ref="A4:K4"/>
    <mergeCell ref="A5:K5"/>
    <mergeCell ref="A6:K6"/>
    <mergeCell ref="A47:C47"/>
    <mergeCell ref="D47:H47"/>
    <mergeCell ref="I47:K47"/>
    <mergeCell ref="A41:I41"/>
    <mergeCell ref="A42:K42"/>
    <mergeCell ref="A43:C43"/>
    <mergeCell ref="D43:H43"/>
    <mergeCell ref="I43:K43"/>
    <mergeCell ref="D44:H44"/>
    <mergeCell ref="I44:K44"/>
    <mergeCell ref="A11:I11"/>
    <mergeCell ref="A12:K12"/>
    <mergeCell ref="A13:C13"/>
    <mergeCell ref="D13:H13"/>
    <mergeCell ref="I13:K13"/>
    <mergeCell ref="D14:H14"/>
    <mergeCell ref="I14:K14"/>
    <mergeCell ref="A17:C17"/>
    <mergeCell ref="D17:H17"/>
    <mergeCell ref="I17:K17"/>
    <mergeCell ref="A29:D29"/>
    <mergeCell ref="A30:D30"/>
    <mergeCell ref="A32:K32"/>
    <mergeCell ref="A33:K33"/>
    <mergeCell ref="A34:K34"/>
    <mergeCell ref="A36:A37"/>
    <mergeCell ref="B36:B37"/>
    <mergeCell ref="C36:D37"/>
    <mergeCell ref="E36:E37"/>
    <mergeCell ref="K36:K37"/>
  </mergeCells>
  <pageMargins left="1.23" right="0.2" top="0.41" bottom="0.2" header="0.44" footer="0.2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4"/>
  <sheetViews>
    <sheetView workbookViewId="0">
      <selection activeCell="A100" sqref="A100:K100"/>
    </sheetView>
  </sheetViews>
  <sheetFormatPr defaultRowHeight="15.75" x14ac:dyDescent="0.25"/>
  <cols>
    <col min="1" max="1" width="4" style="1" customWidth="1"/>
    <col min="2" max="2" width="17.7109375" style="46" customWidth="1"/>
    <col min="3" max="3" width="17.42578125" style="2" customWidth="1"/>
    <col min="4" max="4" width="8.140625" style="2" customWidth="1"/>
    <col min="5" max="5" width="13.140625" style="1" customWidth="1"/>
    <col min="6" max="6" width="8.28515625" style="1" customWidth="1"/>
    <col min="7" max="7" width="7.5703125" customWidth="1"/>
    <col min="8" max="8" width="12.140625" style="2" customWidth="1"/>
    <col min="9" max="10" width="14.140625" style="2" customWidth="1"/>
    <col min="11" max="11" width="13" style="2" customWidth="1"/>
    <col min="12" max="13" width="11.42578125" style="2" customWidth="1"/>
    <col min="14" max="14" width="9.140625" style="2"/>
    <col min="15" max="15" width="7.140625" style="1" customWidth="1"/>
    <col min="16" max="16" width="4.7109375" style="1" customWidth="1"/>
    <col min="17" max="17" width="4.5703125" style="1" customWidth="1"/>
    <col min="18" max="18" width="5" style="1" customWidth="1"/>
    <col min="19" max="19" width="5.85546875" style="1" customWidth="1"/>
    <col min="20" max="16384" width="9.140625" style="2"/>
  </cols>
  <sheetData>
    <row r="1" spans="1:20" customFormat="1" ht="17.25" customHeight="1" x14ac:dyDescent="0.3">
      <c r="A1" s="362" t="s">
        <v>124</v>
      </c>
      <c r="B1" s="362"/>
      <c r="C1" s="362"/>
      <c r="D1" s="362"/>
      <c r="E1" s="242"/>
      <c r="F1" s="12"/>
      <c r="I1" s="13"/>
      <c r="J1" s="13"/>
    </row>
    <row r="2" spans="1:20" customFormat="1" ht="17.25" customHeight="1" x14ac:dyDescent="0.3">
      <c r="A2" s="363" t="s">
        <v>125</v>
      </c>
      <c r="B2" s="363"/>
      <c r="C2" s="363"/>
      <c r="D2" s="363"/>
      <c r="E2" s="243"/>
      <c r="F2" s="12"/>
      <c r="I2" s="13"/>
      <c r="J2" s="13"/>
    </row>
    <row r="3" spans="1:20" customFormat="1" ht="6" customHeight="1" x14ac:dyDescent="0.3">
      <c r="A3" s="30"/>
      <c r="B3" s="244"/>
      <c r="C3" s="30"/>
      <c r="D3" s="30"/>
      <c r="E3" s="243"/>
      <c r="F3" s="12"/>
      <c r="I3" s="13"/>
      <c r="J3" s="13"/>
    </row>
    <row r="4" spans="1:20" customFormat="1" ht="20.25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  <c r="N4">
        <f>155*50</f>
        <v>7750</v>
      </c>
    </row>
    <row r="5" spans="1:20" customFormat="1" ht="20.25" customHeight="1" x14ac:dyDescent="0.25">
      <c r="A5" s="363" t="s">
        <v>1071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  <c r="N5">
        <f>155*18</f>
        <v>2790</v>
      </c>
    </row>
    <row r="6" spans="1:20" s="33" customFormat="1" ht="20.2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  <c r="N6" s="33">
        <f>+N4-N5</f>
        <v>4960</v>
      </c>
    </row>
    <row r="7" spans="1:20" customFormat="1" ht="10.5" customHeight="1" x14ac:dyDescent="0.25">
      <c r="A7" s="15"/>
      <c r="B7" s="44"/>
      <c r="C7" s="17"/>
      <c r="D7" s="18"/>
      <c r="E7" s="15"/>
      <c r="F7" s="19"/>
      <c r="G7" s="15"/>
      <c r="H7" s="17"/>
      <c r="I7" s="20"/>
      <c r="J7" s="20"/>
    </row>
    <row r="8" spans="1:20" s="23" customFormat="1" ht="25.5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20" s="23" customFormat="1" ht="25.5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20" ht="28.5" customHeight="1" x14ac:dyDescent="0.25">
      <c r="A10" s="85">
        <v>1</v>
      </c>
      <c r="B10" s="257" t="s">
        <v>362</v>
      </c>
      <c r="C10" s="86" t="s">
        <v>363</v>
      </c>
      <c r="D10" s="87" t="s">
        <v>168</v>
      </c>
      <c r="E10" s="89" t="s">
        <v>364</v>
      </c>
      <c r="F10" s="89">
        <v>3.61</v>
      </c>
      <c r="G10" s="89">
        <v>94</v>
      </c>
      <c r="H10" s="85" t="s">
        <v>121</v>
      </c>
      <c r="I10" s="264" t="s">
        <v>149</v>
      </c>
      <c r="J10" s="265">
        <v>1150000</v>
      </c>
      <c r="K10" s="85"/>
      <c r="L10" s="85" t="s">
        <v>996</v>
      </c>
      <c r="N10" s="88">
        <v>18</v>
      </c>
      <c r="O10" s="88">
        <v>18</v>
      </c>
      <c r="P10" s="88">
        <v>18</v>
      </c>
      <c r="Q10" s="88">
        <v>8.56</v>
      </c>
      <c r="R10" s="2"/>
      <c r="S10" s="2"/>
      <c r="T10" s="2">
        <v>1</v>
      </c>
    </row>
    <row r="11" spans="1:20" ht="28.5" customHeight="1" x14ac:dyDescent="0.25">
      <c r="A11" s="65">
        <v>2</v>
      </c>
      <c r="B11" s="259" t="s">
        <v>360</v>
      </c>
      <c r="C11" s="66" t="s">
        <v>199</v>
      </c>
      <c r="D11" s="67" t="s">
        <v>37</v>
      </c>
      <c r="E11" s="68" t="s">
        <v>361</v>
      </c>
      <c r="F11" s="68">
        <v>3.61</v>
      </c>
      <c r="G11" s="68">
        <v>94</v>
      </c>
      <c r="H11" s="68" t="s">
        <v>121</v>
      </c>
      <c r="I11" s="53" t="s">
        <v>149</v>
      </c>
      <c r="J11" s="151">
        <v>1150000</v>
      </c>
      <c r="K11" s="65"/>
      <c r="L11" s="65" t="s">
        <v>996</v>
      </c>
      <c r="N11" s="82">
        <v>18</v>
      </c>
      <c r="O11" s="82">
        <v>18</v>
      </c>
      <c r="P11" s="82">
        <v>18</v>
      </c>
      <c r="Q11" s="82">
        <v>8.56</v>
      </c>
      <c r="R11" s="2"/>
      <c r="S11" s="2"/>
    </row>
    <row r="12" spans="1:20" ht="28.5" customHeight="1" x14ac:dyDescent="0.25">
      <c r="A12" s="65">
        <v>3</v>
      </c>
      <c r="B12" s="259" t="s">
        <v>997</v>
      </c>
      <c r="C12" s="66" t="s">
        <v>998</v>
      </c>
      <c r="D12" s="67" t="s">
        <v>198</v>
      </c>
      <c r="E12" s="68" t="s">
        <v>999</v>
      </c>
      <c r="F12" s="69">
        <v>3.5</v>
      </c>
      <c r="G12" s="68">
        <v>88</v>
      </c>
      <c r="H12" s="68" t="s">
        <v>122</v>
      </c>
      <c r="I12" s="144" t="s">
        <v>123</v>
      </c>
      <c r="J12" s="151">
        <v>1050000</v>
      </c>
      <c r="K12" s="65"/>
      <c r="L12" s="65" t="s">
        <v>996</v>
      </c>
      <c r="N12" s="82">
        <v>18</v>
      </c>
      <c r="O12" s="82">
        <v>18</v>
      </c>
      <c r="P12" s="82">
        <v>18</v>
      </c>
      <c r="Q12" s="82">
        <v>8.02</v>
      </c>
      <c r="R12" s="2"/>
      <c r="S12" s="2"/>
    </row>
    <row r="13" spans="1:20" ht="28.5" customHeight="1" x14ac:dyDescent="0.25">
      <c r="A13" s="65">
        <v>4</v>
      </c>
      <c r="B13" s="259" t="s">
        <v>358</v>
      </c>
      <c r="C13" s="66" t="s">
        <v>243</v>
      </c>
      <c r="D13" s="67" t="s">
        <v>16</v>
      </c>
      <c r="E13" s="68" t="s">
        <v>359</v>
      </c>
      <c r="F13" s="68">
        <v>3.44</v>
      </c>
      <c r="G13" s="68">
        <v>89</v>
      </c>
      <c r="H13" s="68" t="s">
        <v>122</v>
      </c>
      <c r="I13" s="144" t="s">
        <v>123</v>
      </c>
      <c r="J13" s="151">
        <v>1050000</v>
      </c>
      <c r="K13" s="65"/>
      <c r="L13" s="65" t="s">
        <v>996</v>
      </c>
      <c r="N13" s="82">
        <v>18</v>
      </c>
      <c r="O13" s="82">
        <v>18</v>
      </c>
      <c r="P13" s="82">
        <v>18</v>
      </c>
      <c r="Q13" s="82">
        <v>8.25</v>
      </c>
      <c r="R13" s="2"/>
      <c r="S13" s="2"/>
    </row>
    <row r="14" spans="1:20" ht="28.5" customHeight="1" x14ac:dyDescent="0.25">
      <c r="A14" s="65">
        <v>5</v>
      </c>
      <c r="B14" s="259" t="s">
        <v>1000</v>
      </c>
      <c r="C14" s="66" t="s">
        <v>1001</v>
      </c>
      <c r="D14" s="67" t="s">
        <v>150</v>
      </c>
      <c r="E14" s="68" t="s">
        <v>615</v>
      </c>
      <c r="F14" s="68">
        <v>3.44</v>
      </c>
      <c r="G14" s="68">
        <v>89</v>
      </c>
      <c r="H14" s="68" t="s">
        <v>122</v>
      </c>
      <c r="I14" s="144" t="s">
        <v>123</v>
      </c>
      <c r="J14" s="167">
        <v>1050000</v>
      </c>
      <c r="K14" s="267"/>
      <c r="L14" s="65" t="s">
        <v>996</v>
      </c>
      <c r="N14" s="82">
        <v>18</v>
      </c>
      <c r="O14" s="82">
        <v>18</v>
      </c>
      <c r="P14" s="82">
        <v>18</v>
      </c>
      <c r="Q14" s="82">
        <v>8.07</v>
      </c>
      <c r="R14" s="2"/>
      <c r="S14" s="2"/>
    </row>
    <row r="15" spans="1:20" ht="28.5" customHeight="1" x14ac:dyDescent="0.25">
      <c r="A15" s="401" t="s">
        <v>139</v>
      </c>
      <c r="B15" s="402"/>
      <c r="C15" s="402"/>
      <c r="D15" s="402"/>
      <c r="E15" s="402"/>
      <c r="F15" s="402"/>
      <c r="G15" s="402"/>
      <c r="H15" s="402"/>
      <c r="I15" s="403"/>
      <c r="J15" s="171">
        <f>SUM(J10:J14)</f>
        <v>5450000</v>
      </c>
      <c r="K15" s="93"/>
      <c r="L15" s="65"/>
      <c r="N15" s="82"/>
      <c r="O15" s="82"/>
      <c r="P15" s="82"/>
      <c r="Q15" s="82"/>
      <c r="R15" s="2">
        <v>1</v>
      </c>
      <c r="S15" s="2"/>
    </row>
    <row r="16" spans="1:20" ht="26.25" customHeight="1" x14ac:dyDescent="0.25">
      <c r="A16" s="384" t="s">
        <v>1072</v>
      </c>
      <c r="B16" s="384"/>
      <c r="C16" s="384"/>
      <c r="D16" s="384"/>
      <c r="E16" s="384"/>
      <c r="F16" s="384"/>
      <c r="G16" s="384"/>
      <c r="H16" s="384"/>
      <c r="I16" s="384"/>
      <c r="J16" s="384"/>
      <c r="K16" s="384"/>
      <c r="L16" s="6"/>
      <c r="M16" s="6"/>
      <c r="N16" s="6"/>
      <c r="O16" s="6"/>
      <c r="P16" s="6"/>
      <c r="Q16" s="2"/>
      <c r="R16" s="2"/>
      <c r="S16" s="2"/>
    </row>
    <row r="17" spans="1:19" ht="6.75" customHeight="1" x14ac:dyDescent="0.25">
      <c r="A17" s="59"/>
      <c r="B17" s="250"/>
      <c r="C17" s="59"/>
      <c r="D17" s="59"/>
      <c r="E17" s="246"/>
      <c r="F17" s="59"/>
      <c r="G17" s="59"/>
      <c r="H17" s="59"/>
      <c r="I17" s="59"/>
      <c r="J17" s="59"/>
      <c r="K17" s="59"/>
      <c r="L17" s="6"/>
      <c r="M17" s="6"/>
      <c r="N17" s="6"/>
      <c r="O17" s="6"/>
      <c r="P17" s="6"/>
      <c r="Q17" s="2"/>
      <c r="R17" s="2"/>
      <c r="S17" s="2"/>
    </row>
    <row r="18" spans="1:19" s="10" customFormat="1" x14ac:dyDescent="0.25">
      <c r="A18" s="361" t="s">
        <v>140</v>
      </c>
      <c r="B18" s="361"/>
      <c r="C18" s="361"/>
      <c r="D18" s="361" t="s">
        <v>171</v>
      </c>
      <c r="E18" s="361"/>
      <c r="F18" s="361"/>
      <c r="G18" s="361"/>
      <c r="H18" s="361"/>
      <c r="I18" s="361" t="s">
        <v>141</v>
      </c>
      <c r="J18" s="361"/>
      <c r="K18" s="361"/>
    </row>
    <row r="19" spans="1:19" s="10" customFormat="1" ht="18.75" x14ac:dyDescent="0.3">
      <c r="A19" s="29"/>
      <c r="B19" s="45"/>
      <c r="C19" s="29"/>
      <c r="D19" s="361" t="s">
        <v>172</v>
      </c>
      <c r="E19" s="361"/>
      <c r="F19" s="361"/>
      <c r="G19" s="361"/>
      <c r="H19" s="361"/>
      <c r="I19" s="363" t="s">
        <v>142</v>
      </c>
      <c r="J19" s="363"/>
      <c r="K19" s="363"/>
    </row>
    <row r="20" spans="1:19" s="10" customFormat="1" ht="57.75" customHeight="1" x14ac:dyDescent="0.25">
      <c r="B20" s="45"/>
      <c r="D20" s="10" t="s">
        <v>143</v>
      </c>
      <c r="E20" s="242"/>
      <c r="M20" s="10">
        <v>1</v>
      </c>
    </row>
    <row r="21" spans="1:19" s="10" customFormat="1" x14ac:dyDescent="0.25">
      <c r="B21" s="45"/>
      <c r="E21" s="242"/>
    </row>
    <row r="22" spans="1:19" s="10" customFormat="1" ht="17.25" customHeight="1" x14ac:dyDescent="0.25">
      <c r="A22" s="363" t="s">
        <v>144</v>
      </c>
      <c r="B22" s="363"/>
      <c r="C22" s="363"/>
      <c r="D22" s="363" t="s">
        <v>145</v>
      </c>
      <c r="E22" s="363"/>
      <c r="F22" s="363"/>
      <c r="G22" s="363"/>
      <c r="H22" s="363"/>
      <c r="I22" s="363" t="s">
        <v>146</v>
      </c>
      <c r="J22" s="363"/>
      <c r="K22" s="363"/>
    </row>
    <row r="23" spans="1:19" ht="6.75" customHeight="1" x14ac:dyDescent="0.25">
      <c r="A23" s="5"/>
      <c r="B23" s="268"/>
      <c r="C23" s="3"/>
      <c r="D23" s="3"/>
      <c r="E23" s="6"/>
      <c r="F23" s="6"/>
      <c r="G23" s="6"/>
      <c r="H23" s="6"/>
      <c r="I23" s="36"/>
      <c r="J23" s="36"/>
      <c r="K23" s="36"/>
      <c r="L23" s="36"/>
      <c r="M23" s="36"/>
      <c r="N23" s="6"/>
      <c r="O23" s="5"/>
      <c r="P23" s="6"/>
      <c r="Q23" s="6"/>
      <c r="R23" s="6"/>
      <c r="S23" s="6"/>
    </row>
    <row r="24" spans="1:19" ht="6.75" customHeight="1" x14ac:dyDescent="0.25">
      <c r="A24" s="5"/>
      <c r="B24" s="268"/>
      <c r="C24" s="3"/>
      <c r="D24" s="3"/>
      <c r="E24" s="6"/>
      <c r="F24" s="6"/>
      <c r="G24" s="6"/>
      <c r="H24" s="6"/>
      <c r="I24" s="36"/>
      <c r="J24" s="36"/>
      <c r="K24" s="36"/>
      <c r="L24" s="36"/>
      <c r="M24" s="36"/>
      <c r="N24" s="6"/>
      <c r="O24" s="5"/>
      <c r="P24" s="6"/>
      <c r="Q24" s="6"/>
      <c r="R24" s="6"/>
      <c r="S24" s="6"/>
    </row>
    <row r="25" spans="1:19" ht="6.75" customHeight="1" x14ac:dyDescent="0.25">
      <c r="A25" s="5"/>
      <c r="B25" s="268"/>
      <c r="C25" s="3"/>
      <c r="D25" s="3"/>
      <c r="E25" s="6"/>
      <c r="F25" s="6"/>
      <c r="G25" s="6"/>
      <c r="H25" s="6"/>
      <c r="I25" s="36"/>
      <c r="J25" s="36"/>
      <c r="K25" s="36"/>
      <c r="L25" s="36"/>
      <c r="M25" s="36"/>
      <c r="N25" s="6"/>
      <c r="O25" s="5"/>
      <c r="P25" s="6"/>
      <c r="Q25" s="6"/>
      <c r="R25" s="6"/>
      <c r="S25" s="6"/>
    </row>
    <row r="26" spans="1:19" customFormat="1" ht="17.25" customHeight="1" x14ac:dyDescent="0.3">
      <c r="A26" s="362" t="s">
        <v>124</v>
      </c>
      <c r="B26" s="362"/>
      <c r="C26" s="362"/>
      <c r="D26" s="362"/>
      <c r="E26" s="242"/>
      <c r="F26" s="12"/>
      <c r="I26" s="13"/>
      <c r="J26" s="13"/>
    </row>
    <row r="27" spans="1:19" customFormat="1" ht="17.25" customHeight="1" x14ac:dyDescent="0.3">
      <c r="A27" s="363" t="s">
        <v>125</v>
      </c>
      <c r="B27" s="363"/>
      <c r="C27" s="363"/>
      <c r="D27" s="363"/>
      <c r="E27" s="243"/>
      <c r="F27" s="12"/>
      <c r="I27" s="13"/>
      <c r="J27" s="13"/>
    </row>
    <row r="28" spans="1:19" customFormat="1" ht="6" customHeight="1" x14ac:dyDescent="0.3">
      <c r="A28" s="30"/>
      <c r="B28" s="244"/>
      <c r="C28" s="30"/>
      <c r="D28" s="30"/>
      <c r="E28" s="243"/>
      <c r="F28" s="12"/>
      <c r="I28" s="13"/>
      <c r="J28" s="13"/>
    </row>
    <row r="29" spans="1:19" customFormat="1" ht="28.5" customHeight="1" x14ac:dyDescent="0.25">
      <c r="A29" s="363" t="s">
        <v>126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</row>
    <row r="30" spans="1:19" customFormat="1" ht="28.5" customHeight="1" x14ac:dyDescent="0.25">
      <c r="A30" s="363" t="s">
        <v>1073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N30">
        <f>155*18</f>
        <v>2790</v>
      </c>
    </row>
    <row r="31" spans="1:19" s="33" customFormat="1" ht="28.5" customHeight="1" x14ac:dyDescent="0.25">
      <c r="A31" s="370" t="s">
        <v>421</v>
      </c>
      <c r="B31" s="370"/>
      <c r="C31" s="370"/>
      <c r="D31" s="370"/>
      <c r="E31" s="370"/>
      <c r="F31" s="370"/>
      <c r="G31" s="370"/>
      <c r="H31" s="370"/>
      <c r="I31" s="370"/>
      <c r="J31" s="370"/>
      <c r="K31" s="370"/>
      <c r="N31" s="33" t="e">
        <f>+#REF!-N30</f>
        <v>#REF!</v>
      </c>
    </row>
    <row r="32" spans="1:19" customFormat="1" ht="12" customHeight="1" x14ac:dyDescent="0.25">
      <c r="A32" s="15"/>
      <c r="B32" s="44"/>
      <c r="C32" s="17"/>
      <c r="D32" s="18"/>
      <c r="E32" s="15"/>
      <c r="F32" s="19"/>
      <c r="G32" s="15"/>
      <c r="H32" s="17"/>
      <c r="I32" s="20"/>
      <c r="J32" s="20"/>
    </row>
    <row r="33" spans="1:19" s="23" customFormat="1" ht="18.75" customHeight="1" x14ac:dyDescent="0.2">
      <c r="A33" s="364" t="s">
        <v>118</v>
      </c>
      <c r="B33" s="364" t="s">
        <v>127</v>
      </c>
      <c r="C33" s="366" t="s">
        <v>128</v>
      </c>
      <c r="D33" s="367"/>
      <c r="E33" s="364" t="s">
        <v>129</v>
      </c>
      <c r="F33" s="21" t="s">
        <v>130</v>
      </c>
      <c r="G33" s="21" t="s">
        <v>182</v>
      </c>
      <c r="H33" s="21" t="s">
        <v>131</v>
      </c>
      <c r="I33" s="21" t="s">
        <v>132</v>
      </c>
      <c r="J33" s="22" t="s">
        <v>133</v>
      </c>
      <c r="K33" s="364" t="s">
        <v>134</v>
      </c>
    </row>
    <row r="34" spans="1:19" s="23" customFormat="1" ht="18.75" customHeight="1" x14ac:dyDescent="0.2">
      <c r="A34" s="365"/>
      <c r="B34" s="365"/>
      <c r="C34" s="368"/>
      <c r="D34" s="369"/>
      <c r="E34" s="365"/>
      <c r="F34" s="24" t="s">
        <v>135</v>
      </c>
      <c r="G34" s="24" t="s">
        <v>169</v>
      </c>
      <c r="H34" s="24" t="s">
        <v>136</v>
      </c>
      <c r="I34" s="24" t="s">
        <v>137</v>
      </c>
      <c r="J34" s="25" t="s">
        <v>138</v>
      </c>
      <c r="K34" s="365"/>
    </row>
    <row r="35" spans="1:19" ht="27" customHeight="1" x14ac:dyDescent="0.25">
      <c r="A35" s="65">
        <v>1</v>
      </c>
      <c r="B35" s="259" t="s">
        <v>221</v>
      </c>
      <c r="C35" s="66" t="s">
        <v>2</v>
      </c>
      <c r="D35" s="67" t="s">
        <v>222</v>
      </c>
      <c r="E35" s="68" t="s">
        <v>223</v>
      </c>
      <c r="F35" s="68">
        <v>3.78</v>
      </c>
      <c r="G35" s="68">
        <v>93</v>
      </c>
      <c r="H35" s="68" t="s">
        <v>121</v>
      </c>
      <c r="I35" s="53" t="s">
        <v>149</v>
      </c>
      <c r="J35" s="151">
        <v>1150000</v>
      </c>
      <c r="K35" s="65"/>
      <c r="L35" s="65" t="s">
        <v>1002</v>
      </c>
      <c r="N35" s="82">
        <v>18</v>
      </c>
      <c r="O35" s="82">
        <v>18</v>
      </c>
      <c r="P35" s="82">
        <v>18</v>
      </c>
      <c r="Q35" s="82">
        <v>8.76</v>
      </c>
      <c r="R35" s="2"/>
      <c r="S35" s="2"/>
    </row>
    <row r="36" spans="1:19" ht="27" customHeight="1" x14ac:dyDescent="0.25">
      <c r="A36" s="65">
        <v>2</v>
      </c>
      <c r="B36" s="259" t="s">
        <v>366</v>
      </c>
      <c r="C36" s="66" t="s">
        <v>22</v>
      </c>
      <c r="D36" s="67" t="s">
        <v>63</v>
      </c>
      <c r="E36" s="68" t="s">
        <v>120</v>
      </c>
      <c r="F36" s="68">
        <v>3.72</v>
      </c>
      <c r="G36" s="68">
        <v>85</v>
      </c>
      <c r="H36" s="68" t="s">
        <v>122</v>
      </c>
      <c r="I36" s="144" t="s">
        <v>123</v>
      </c>
      <c r="J36" s="151">
        <v>1050000</v>
      </c>
      <c r="K36" s="65"/>
      <c r="L36" s="65" t="s">
        <v>1002</v>
      </c>
      <c r="N36" s="82">
        <v>18</v>
      </c>
      <c r="O36" s="82">
        <v>18</v>
      </c>
      <c r="P36" s="82">
        <v>18</v>
      </c>
      <c r="Q36" s="82">
        <v>8.4499999999999993</v>
      </c>
      <c r="R36" s="2"/>
      <c r="S36" s="2"/>
    </row>
    <row r="37" spans="1:19" ht="27" customHeight="1" x14ac:dyDescent="0.25">
      <c r="A37" s="65">
        <v>3</v>
      </c>
      <c r="B37" s="259" t="s">
        <v>1003</v>
      </c>
      <c r="C37" s="66" t="s">
        <v>1004</v>
      </c>
      <c r="D37" s="67" t="s">
        <v>205</v>
      </c>
      <c r="E37" s="68" t="s">
        <v>1005</v>
      </c>
      <c r="F37" s="68">
        <v>3.56</v>
      </c>
      <c r="G37" s="68">
        <v>95</v>
      </c>
      <c r="H37" s="68" t="s">
        <v>121</v>
      </c>
      <c r="I37" s="144" t="s">
        <v>123</v>
      </c>
      <c r="J37" s="151">
        <v>1050000</v>
      </c>
      <c r="K37" s="65"/>
      <c r="L37" s="65" t="s">
        <v>1002</v>
      </c>
      <c r="N37" s="82">
        <v>18</v>
      </c>
      <c r="O37" s="82">
        <v>18</v>
      </c>
      <c r="P37" s="82">
        <v>18</v>
      </c>
      <c r="Q37" s="82">
        <v>8.2899999999999991</v>
      </c>
      <c r="R37" s="2"/>
      <c r="S37" s="2"/>
    </row>
    <row r="38" spans="1:19" ht="27" customHeight="1" x14ac:dyDescent="0.25">
      <c r="A38" s="65">
        <v>4</v>
      </c>
      <c r="B38" s="259" t="s">
        <v>1006</v>
      </c>
      <c r="C38" s="66" t="s">
        <v>1007</v>
      </c>
      <c r="D38" s="67" t="s">
        <v>69</v>
      </c>
      <c r="E38" s="68" t="s">
        <v>1008</v>
      </c>
      <c r="F38" s="68">
        <v>3.56</v>
      </c>
      <c r="G38" s="68">
        <v>85</v>
      </c>
      <c r="H38" s="68" t="s">
        <v>122</v>
      </c>
      <c r="I38" s="144" t="s">
        <v>123</v>
      </c>
      <c r="J38" s="167">
        <v>1050000</v>
      </c>
      <c r="K38" s="267"/>
      <c r="L38" s="65" t="s">
        <v>1002</v>
      </c>
      <c r="N38" s="82">
        <v>18</v>
      </c>
      <c r="O38" s="82">
        <v>18</v>
      </c>
      <c r="P38" s="82">
        <v>18</v>
      </c>
      <c r="Q38" s="82">
        <v>8.32</v>
      </c>
      <c r="R38" s="2"/>
      <c r="S38" s="2"/>
    </row>
    <row r="39" spans="1:19" ht="27" customHeight="1" x14ac:dyDescent="0.25">
      <c r="A39" s="401" t="s">
        <v>139</v>
      </c>
      <c r="B39" s="402"/>
      <c r="C39" s="402"/>
      <c r="D39" s="402"/>
      <c r="E39" s="402"/>
      <c r="F39" s="402"/>
      <c r="G39" s="402"/>
      <c r="H39" s="402"/>
      <c r="I39" s="403"/>
      <c r="J39" s="171">
        <f>SUM(J35:J38)</f>
        <v>4300000</v>
      </c>
      <c r="K39" s="92"/>
      <c r="L39" s="65"/>
      <c r="N39" s="82"/>
      <c r="O39" s="82"/>
      <c r="P39" s="82"/>
      <c r="Q39" s="82"/>
      <c r="R39" s="2"/>
      <c r="S39" s="2"/>
    </row>
    <row r="40" spans="1:19" ht="30.75" customHeight="1" x14ac:dyDescent="0.25">
      <c r="A40" s="384" t="s">
        <v>1074</v>
      </c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6"/>
      <c r="M40" s="6"/>
      <c r="N40" s="6"/>
      <c r="O40" s="6"/>
      <c r="P40" s="6"/>
      <c r="Q40" s="2"/>
      <c r="R40" s="2"/>
      <c r="S40" s="2"/>
    </row>
    <row r="41" spans="1:19" ht="14.25" customHeight="1" x14ac:dyDescent="0.25">
      <c r="A41" s="59"/>
      <c r="B41" s="250"/>
      <c r="C41" s="59"/>
      <c r="D41" s="59"/>
      <c r="E41" s="246"/>
      <c r="F41" s="59"/>
      <c r="G41" s="59"/>
      <c r="H41" s="59"/>
      <c r="I41" s="59"/>
      <c r="J41" s="59"/>
      <c r="K41" s="59"/>
      <c r="L41" s="6"/>
      <c r="M41" s="6"/>
      <c r="N41" s="6"/>
      <c r="O41" s="6"/>
      <c r="P41" s="6"/>
      <c r="Q41" s="2"/>
      <c r="R41" s="2"/>
      <c r="S41" s="2"/>
    </row>
    <row r="42" spans="1:19" s="10" customFormat="1" ht="16.5" customHeight="1" x14ac:dyDescent="0.25">
      <c r="A42" s="361" t="s">
        <v>140</v>
      </c>
      <c r="B42" s="361"/>
      <c r="C42" s="361"/>
      <c r="D42" s="361" t="s">
        <v>171</v>
      </c>
      <c r="E42" s="361"/>
      <c r="F42" s="361"/>
      <c r="G42" s="361"/>
      <c r="H42" s="361"/>
      <c r="I42" s="361" t="s">
        <v>141</v>
      </c>
      <c r="J42" s="361"/>
      <c r="K42" s="361"/>
    </row>
    <row r="43" spans="1:19" s="10" customFormat="1" ht="18.75" x14ac:dyDescent="0.3">
      <c r="A43" s="29"/>
      <c r="B43" s="45"/>
      <c r="C43" s="29"/>
      <c r="D43" s="361" t="s">
        <v>172</v>
      </c>
      <c r="E43" s="361"/>
      <c r="F43" s="361"/>
      <c r="G43" s="361"/>
      <c r="H43" s="361"/>
      <c r="I43" s="363" t="s">
        <v>142</v>
      </c>
      <c r="J43" s="363"/>
      <c r="K43" s="363"/>
    </row>
    <row r="44" spans="1:19" s="10" customFormat="1" ht="49.5" customHeight="1" x14ac:dyDescent="0.25">
      <c r="B44" s="45"/>
      <c r="D44" s="10" t="s">
        <v>143</v>
      </c>
      <c r="E44" s="242"/>
      <c r="M44" s="10">
        <v>1</v>
      </c>
    </row>
    <row r="45" spans="1:19" s="10" customFormat="1" x14ac:dyDescent="0.25">
      <c r="B45" s="45"/>
      <c r="E45" s="242"/>
    </row>
    <row r="46" spans="1:19" s="10" customFormat="1" ht="17.25" customHeight="1" x14ac:dyDescent="0.25">
      <c r="A46" s="363" t="s">
        <v>144</v>
      </c>
      <c r="B46" s="363"/>
      <c r="C46" s="363"/>
      <c r="D46" s="363" t="s">
        <v>145</v>
      </c>
      <c r="E46" s="363"/>
      <c r="F46" s="363"/>
      <c r="G46" s="363"/>
      <c r="H46" s="363"/>
      <c r="I46" s="363" t="s">
        <v>146</v>
      </c>
      <c r="J46" s="363"/>
      <c r="K46" s="363"/>
    </row>
    <row r="49" spans="1:20" customFormat="1" ht="17.25" customHeight="1" x14ac:dyDescent="0.3">
      <c r="A49" s="362" t="s">
        <v>124</v>
      </c>
      <c r="B49" s="362"/>
      <c r="C49" s="362"/>
      <c r="D49" s="362"/>
      <c r="E49" s="242"/>
      <c r="F49" s="12"/>
      <c r="I49" s="13"/>
      <c r="J49" s="13"/>
    </row>
    <row r="50" spans="1:20" customFormat="1" ht="17.25" customHeight="1" x14ac:dyDescent="0.3">
      <c r="A50" s="363" t="s">
        <v>125</v>
      </c>
      <c r="B50" s="363"/>
      <c r="C50" s="363"/>
      <c r="D50" s="363"/>
      <c r="E50" s="243"/>
      <c r="F50" s="12"/>
      <c r="I50" s="13"/>
      <c r="J50" s="13"/>
    </row>
    <row r="51" spans="1:20" customFormat="1" ht="16.5" customHeight="1" x14ac:dyDescent="0.3">
      <c r="A51" s="41"/>
      <c r="B51" s="244"/>
      <c r="C51" s="41"/>
      <c r="D51" s="41"/>
      <c r="E51" s="243"/>
      <c r="F51" s="12"/>
      <c r="I51" s="13"/>
      <c r="J51" s="13"/>
    </row>
    <row r="52" spans="1:20" customFormat="1" ht="19.5" customHeight="1" x14ac:dyDescent="0.25">
      <c r="A52" s="363" t="s">
        <v>126</v>
      </c>
      <c r="B52" s="363"/>
      <c r="C52" s="363"/>
      <c r="D52" s="363"/>
      <c r="E52" s="363"/>
      <c r="F52" s="363"/>
      <c r="G52" s="363"/>
      <c r="H52" s="363"/>
      <c r="I52" s="363"/>
      <c r="J52" s="363"/>
      <c r="K52" s="363"/>
    </row>
    <row r="53" spans="1:20" customFormat="1" ht="19.5" customHeight="1" x14ac:dyDescent="0.25">
      <c r="A53" s="363" t="s">
        <v>1075</v>
      </c>
      <c r="B53" s="363"/>
      <c r="C53" s="363"/>
      <c r="D53" s="363"/>
      <c r="E53" s="363"/>
      <c r="F53" s="363"/>
      <c r="G53" s="363"/>
      <c r="H53" s="363"/>
      <c r="I53" s="363"/>
      <c r="J53" s="363"/>
      <c r="K53" s="363"/>
      <c r="N53">
        <f>155*18</f>
        <v>2790</v>
      </c>
    </row>
    <row r="54" spans="1:20" s="33" customFormat="1" ht="19.5" customHeight="1" x14ac:dyDescent="0.25">
      <c r="A54" s="370" t="s">
        <v>421</v>
      </c>
      <c r="B54" s="370"/>
      <c r="C54" s="370"/>
      <c r="D54" s="370"/>
      <c r="E54" s="370"/>
      <c r="F54" s="370"/>
      <c r="G54" s="370"/>
      <c r="H54" s="370"/>
      <c r="I54" s="370"/>
      <c r="J54" s="370"/>
      <c r="K54" s="370"/>
      <c r="N54" s="33" t="e">
        <f>+#REF!-N53</f>
        <v>#REF!</v>
      </c>
    </row>
    <row r="55" spans="1:20" customFormat="1" ht="20.25" customHeight="1" x14ac:dyDescent="0.25">
      <c r="A55" s="15"/>
      <c r="B55" s="44"/>
      <c r="C55" s="17"/>
      <c r="D55" s="18"/>
      <c r="E55" s="15"/>
      <c r="F55" s="19"/>
      <c r="G55" s="15"/>
      <c r="H55" s="17"/>
      <c r="I55" s="20"/>
      <c r="J55" s="20"/>
    </row>
    <row r="56" spans="1:20" s="23" customFormat="1" ht="23.25" customHeight="1" x14ac:dyDescent="0.2">
      <c r="A56" s="364" t="s">
        <v>118</v>
      </c>
      <c r="B56" s="364" t="s">
        <v>127</v>
      </c>
      <c r="C56" s="366" t="s">
        <v>128</v>
      </c>
      <c r="D56" s="367"/>
      <c r="E56" s="364" t="s">
        <v>129</v>
      </c>
      <c r="F56" s="21" t="s">
        <v>130</v>
      </c>
      <c r="G56" s="21" t="s">
        <v>182</v>
      </c>
      <c r="H56" s="21" t="s">
        <v>131</v>
      </c>
      <c r="I56" s="21" t="s">
        <v>132</v>
      </c>
      <c r="J56" s="22" t="s">
        <v>133</v>
      </c>
      <c r="K56" s="364" t="s">
        <v>134</v>
      </c>
    </row>
    <row r="57" spans="1:20" s="23" customFormat="1" ht="18" customHeight="1" x14ac:dyDescent="0.2">
      <c r="A57" s="365"/>
      <c r="B57" s="365"/>
      <c r="C57" s="368"/>
      <c r="D57" s="369"/>
      <c r="E57" s="365"/>
      <c r="F57" s="24" t="s">
        <v>135</v>
      </c>
      <c r="G57" s="24" t="s">
        <v>169</v>
      </c>
      <c r="H57" s="24" t="s">
        <v>136</v>
      </c>
      <c r="I57" s="24" t="s">
        <v>137</v>
      </c>
      <c r="J57" s="25" t="s">
        <v>138</v>
      </c>
      <c r="K57" s="365"/>
    </row>
    <row r="58" spans="1:20" ht="28.5" customHeight="1" x14ac:dyDescent="0.25">
      <c r="A58" s="65">
        <v>1</v>
      </c>
      <c r="B58" s="259" t="s">
        <v>1009</v>
      </c>
      <c r="C58" s="66" t="s">
        <v>224</v>
      </c>
      <c r="D58" s="67" t="s">
        <v>1010</v>
      </c>
      <c r="E58" s="68" t="s">
        <v>225</v>
      </c>
      <c r="F58" s="68">
        <v>3.71</v>
      </c>
      <c r="G58" s="68">
        <v>96</v>
      </c>
      <c r="H58" s="68" t="s">
        <v>121</v>
      </c>
      <c r="I58" s="53" t="s">
        <v>149</v>
      </c>
      <c r="J58" s="151">
        <v>1150000</v>
      </c>
      <c r="K58" s="65"/>
      <c r="L58" s="65" t="s">
        <v>1011</v>
      </c>
      <c r="N58" s="82">
        <v>21</v>
      </c>
      <c r="O58" s="82">
        <v>21</v>
      </c>
      <c r="P58" s="82">
        <v>21</v>
      </c>
      <c r="Q58" s="82">
        <v>8.58</v>
      </c>
      <c r="R58" s="2"/>
      <c r="S58" s="2"/>
      <c r="T58" s="2">
        <v>1</v>
      </c>
    </row>
    <row r="59" spans="1:20" ht="28.5" customHeight="1" x14ac:dyDescent="0.25">
      <c r="A59" s="65">
        <v>2</v>
      </c>
      <c r="B59" s="259" t="s">
        <v>226</v>
      </c>
      <c r="C59" s="66" t="s">
        <v>200</v>
      </c>
      <c r="D59" s="67" t="s">
        <v>46</v>
      </c>
      <c r="E59" s="68" t="s">
        <v>227</v>
      </c>
      <c r="F59" s="68">
        <v>3.71</v>
      </c>
      <c r="G59" s="68">
        <v>94</v>
      </c>
      <c r="H59" s="68" t="s">
        <v>121</v>
      </c>
      <c r="I59" s="53" t="s">
        <v>149</v>
      </c>
      <c r="J59" s="151">
        <v>1150000</v>
      </c>
      <c r="K59" s="65"/>
      <c r="L59" s="65" t="s">
        <v>1011</v>
      </c>
      <c r="N59" s="82">
        <v>21</v>
      </c>
      <c r="O59" s="82">
        <v>21</v>
      </c>
      <c r="P59" s="82">
        <v>21</v>
      </c>
      <c r="Q59" s="82">
        <v>8.41</v>
      </c>
      <c r="R59" s="2"/>
      <c r="S59" s="2"/>
    </row>
    <row r="60" spans="1:20" ht="28.5" customHeight="1" x14ac:dyDescent="0.25">
      <c r="A60" s="65">
        <v>3</v>
      </c>
      <c r="B60" s="259" t="s">
        <v>1012</v>
      </c>
      <c r="C60" s="66" t="s">
        <v>1013</v>
      </c>
      <c r="D60" s="67" t="s">
        <v>833</v>
      </c>
      <c r="E60" s="68" t="s">
        <v>1014</v>
      </c>
      <c r="F60" s="68">
        <v>3.48</v>
      </c>
      <c r="G60" s="68">
        <v>91</v>
      </c>
      <c r="H60" s="68" t="s">
        <v>121</v>
      </c>
      <c r="I60" s="144" t="s">
        <v>123</v>
      </c>
      <c r="J60" s="151">
        <v>1050000</v>
      </c>
      <c r="K60" s="65"/>
      <c r="L60" s="65" t="s">
        <v>1011</v>
      </c>
      <c r="N60" s="82">
        <v>21</v>
      </c>
      <c r="O60" s="82">
        <v>21</v>
      </c>
      <c r="P60" s="82">
        <v>21</v>
      </c>
      <c r="Q60" s="82">
        <v>8.2100000000000009</v>
      </c>
      <c r="R60" s="2"/>
      <c r="S60" s="2"/>
    </row>
    <row r="61" spans="1:20" ht="28.5" customHeight="1" x14ac:dyDescent="0.25">
      <c r="A61" s="65">
        <v>4</v>
      </c>
      <c r="B61" s="259" t="s">
        <v>1015</v>
      </c>
      <c r="C61" s="66" t="s">
        <v>1016</v>
      </c>
      <c r="D61" s="67" t="s">
        <v>4</v>
      </c>
      <c r="E61" s="68" t="s">
        <v>1017</v>
      </c>
      <c r="F61" s="68">
        <v>3.38</v>
      </c>
      <c r="G61" s="68">
        <v>95</v>
      </c>
      <c r="H61" s="68" t="s">
        <v>121</v>
      </c>
      <c r="I61" s="144" t="s">
        <v>123</v>
      </c>
      <c r="J61" s="167">
        <v>1050000</v>
      </c>
      <c r="K61" s="267"/>
      <c r="L61" s="267" t="s">
        <v>1011</v>
      </c>
      <c r="N61" s="82">
        <v>21</v>
      </c>
      <c r="O61" s="82">
        <v>21</v>
      </c>
      <c r="P61" s="82">
        <v>21</v>
      </c>
      <c r="Q61" s="82">
        <v>8.2100000000000009</v>
      </c>
      <c r="R61" s="2"/>
      <c r="S61" s="2"/>
    </row>
    <row r="62" spans="1:20" ht="28.5" customHeight="1" x14ac:dyDescent="0.25">
      <c r="A62" s="401" t="s">
        <v>139</v>
      </c>
      <c r="B62" s="402"/>
      <c r="C62" s="402"/>
      <c r="D62" s="402"/>
      <c r="E62" s="402"/>
      <c r="F62" s="402"/>
      <c r="G62" s="402"/>
      <c r="H62" s="402"/>
      <c r="I62" s="403"/>
      <c r="J62" s="171">
        <f>SUM(J58:J61)</f>
        <v>4400000</v>
      </c>
      <c r="K62" s="269"/>
      <c r="L62" s="93"/>
      <c r="N62" s="82"/>
      <c r="O62" s="82"/>
      <c r="P62" s="82"/>
      <c r="Q62" s="82"/>
      <c r="R62" s="2"/>
      <c r="S62" s="2"/>
    </row>
    <row r="63" spans="1:20" ht="34.5" customHeight="1" x14ac:dyDescent="0.25">
      <c r="A63" s="384" t="s">
        <v>1076</v>
      </c>
      <c r="B63" s="384"/>
      <c r="C63" s="384"/>
      <c r="D63" s="384"/>
      <c r="E63" s="384"/>
      <c r="F63" s="384"/>
      <c r="G63" s="384"/>
      <c r="H63" s="384"/>
      <c r="I63" s="384"/>
      <c r="J63" s="404"/>
      <c r="K63" s="404"/>
      <c r="L63" s="6"/>
      <c r="M63" s="6"/>
      <c r="N63" s="6"/>
      <c r="O63" s="6"/>
      <c r="P63" s="6"/>
      <c r="Q63" s="2"/>
      <c r="R63" s="2"/>
      <c r="S63" s="2"/>
    </row>
    <row r="64" spans="1:20" s="10" customFormat="1" ht="18.75" customHeight="1" x14ac:dyDescent="0.25">
      <c r="A64" s="361" t="s">
        <v>140</v>
      </c>
      <c r="B64" s="361"/>
      <c r="C64" s="361"/>
      <c r="D64" s="361" t="s">
        <v>171</v>
      </c>
      <c r="E64" s="361"/>
      <c r="F64" s="361"/>
      <c r="G64" s="361"/>
      <c r="H64" s="361"/>
      <c r="I64" s="361" t="s">
        <v>141</v>
      </c>
      <c r="J64" s="361"/>
      <c r="K64" s="361"/>
    </row>
    <row r="65" spans="1:19" s="10" customFormat="1" ht="18.75" customHeight="1" x14ac:dyDescent="0.3">
      <c r="A65" s="29"/>
      <c r="B65" s="45"/>
      <c r="C65" s="29"/>
      <c r="D65" s="361" t="s">
        <v>172</v>
      </c>
      <c r="E65" s="361"/>
      <c r="F65" s="361"/>
      <c r="G65" s="361"/>
      <c r="H65" s="361"/>
      <c r="I65" s="363" t="s">
        <v>142</v>
      </c>
      <c r="J65" s="363"/>
      <c r="K65" s="363"/>
    </row>
    <row r="66" spans="1:19" s="10" customFormat="1" ht="39" customHeight="1" x14ac:dyDescent="0.25">
      <c r="B66" s="45"/>
      <c r="D66" s="10" t="s">
        <v>143</v>
      </c>
      <c r="E66" s="242"/>
      <c r="M66" s="10">
        <v>1</v>
      </c>
    </row>
    <row r="67" spans="1:19" s="10" customFormat="1" ht="23.25" customHeight="1" x14ac:dyDescent="0.25">
      <c r="B67" s="45"/>
      <c r="E67" s="242"/>
    </row>
    <row r="68" spans="1:19" s="10" customFormat="1" ht="27" customHeight="1" x14ac:dyDescent="0.25">
      <c r="A68" s="363" t="s">
        <v>144</v>
      </c>
      <c r="B68" s="363"/>
      <c r="C68" s="363"/>
      <c r="D68" s="363" t="s">
        <v>145</v>
      </c>
      <c r="E68" s="363"/>
      <c r="F68" s="363"/>
      <c r="G68" s="363"/>
      <c r="H68" s="363"/>
      <c r="I68" s="363" t="s">
        <v>146</v>
      </c>
      <c r="J68" s="363"/>
      <c r="K68" s="363"/>
    </row>
    <row r="71" spans="1:19" customFormat="1" ht="27.75" customHeight="1" x14ac:dyDescent="0.3">
      <c r="A71" s="362" t="s">
        <v>124</v>
      </c>
      <c r="B71" s="362"/>
      <c r="C71" s="362"/>
      <c r="D71" s="362"/>
      <c r="E71" s="242"/>
      <c r="F71" s="12"/>
      <c r="I71" s="13"/>
      <c r="J71" s="13"/>
    </row>
    <row r="72" spans="1:19" customFormat="1" ht="17.25" customHeight="1" x14ac:dyDescent="0.3">
      <c r="A72" s="363" t="s">
        <v>125</v>
      </c>
      <c r="B72" s="363"/>
      <c r="C72" s="363"/>
      <c r="D72" s="363"/>
      <c r="E72" s="243"/>
      <c r="F72" s="12"/>
      <c r="I72" s="13"/>
      <c r="J72" s="13"/>
    </row>
    <row r="73" spans="1:19" customFormat="1" ht="6" customHeight="1" x14ac:dyDescent="0.3">
      <c r="A73" s="41"/>
      <c r="B73" s="244"/>
      <c r="C73" s="41"/>
      <c r="D73" s="41"/>
      <c r="E73" s="243"/>
      <c r="F73" s="12"/>
      <c r="I73" s="13"/>
      <c r="J73" s="13"/>
    </row>
    <row r="74" spans="1:19" customFormat="1" ht="22.5" customHeight="1" x14ac:dyDescent="0.25">
      <c r="A74" s="363" t="s">
        <v>126</v>
      </c>
      <c r="B74" s="363"/>
      <c r="C74" s="363"/>
      <c r="D74" s="363"/>
      <c r="E74" s="363"/>
      <c r="F74" s="363"/>
      <c r="G74" s="363"/>
      <c r="H74" s="363"/>
      <c r="I74" s="363"/>
      <c r="J74" s="363"/>
      <c r="K74" s="363"/>
    </row>
    <row r="75" spans="1:19" customFormat="1" ht="22.5" customHeight="1" x14ac:dyDescent="0.25">
      <c r="A75" s="363" t="s">
        <v>1077</v>
      </c>
      <c r="B75" s="363"/>
      <c r="C75" s="363"/>
      <c r="D75" s="363"/>
      <c r="E75" s="363"/>
      <c r="F75" s="363"/>
      <c r="G75" s="363"/>
      <c r="H75" s="363"/>
      <c r="I75" s="363"/>
      <c r="J75" s="363"/>
      <c r="K75" s="363"/>
      <c r="N75">
        <f>155*18</f>
        <v>2790</v>
      </c>
    </row>
    <row r="76" spans="1:19" s="33" customFormat="1" ht="22.5" customHeight="1" x14ac:dyDescent="0.25">
      <c r="A76" s="370" t="s">
        <v>421</v>
      </c>
      <c r="B76" s="370"/>
      <c r="C76" s="370"/>
      <c r="D76" s="370"/>
      <c r="E76" s="370"/>
      <c r="F76" s="370"/>
      <c r="G76" s="370"/>
      <c r="H76" s="370"/>
      <c r="I76" s="370"/>
      <c r="J76" s="370"/>
      <c r="K76" s="370"/>
      <c r="N76" s="33" t="e">
        <f>+#REF!-N75</f>
        <v>#REF!</v>
      </c>
    </row>
    <row r="77" spans="1:19" customFormat="1" ht="16.5" customHeight="1" x14ac:dyDescent="0.25">
      <c r="A77" s="15"/>
      <c r="B77" s="44"/>
      <c r="C77" s="17"/>
      <c r="D77" s="18"/>
      <c r="E77" s="15"/>
      <c r="F77" s="19"/>
      <c r="G77" s="15"/>
      <c r="H77" s="17"/>
      <c r="I77" s="20"/>
      <c r="J77" s="20"/>
    </row>
    <row r="78" spans="1:19" s="23" customFormat="1" ht="21.75" customHeight="1" x14ac:dyDescent="0.2">
      <c r="A78" s="364" t="s">
        <v>118</v>
      </c>
      <c r="B78" s="364" t="s">
        <v>127</v>
      </c>
      <c r="C78" s="366" t="s">
        <v>128</v>
      </c>
      <c r="D78" s="367"/>
      <c r="E78" s="364" t="s">
        <v>129</v>
      </c>
      <c r="F78" s="21" t="s">
        <v>130</v>
      </c>
      <c r="G78" s="21" t="s">
        <v>182</v>
      </c>
      <c r="H78" s="21" t="s">
        <v>131</v>
      </c>
      <c r="I78" s="21" t="s">
        <v>132</v>
      </c>
      <c r="J78" s="22" t="s">
        <v>133</v>
      </c>
      <c r="K78" s="364" t="s">
        <v>134</v>
      </c>
    </row>
    <row r="79" spans="1:19" s="23" customFormat="1" ht="21.75" customHeight="1" x14ac:dyDescent="0.2">
      <c r="A79" s="365"/>
      <c r="B79" s="365"/>
      <c r="C79" s="368"/>
      <c r="D79" s="369"/>
      <c r="E79" s="365"/>
      <c r="F79" s="24" t="s">
        <v>135</v>
      </c>
      <c r="G79" s="24" t="s">
        <v>169</v>
      </c>
      <c r="H79" s="24" t="s">
        <v>136</v>
      </c>
      <c r="I79" s="24" t="s">
        <v>137</v>
      </c>
      <c r="J79" s="25" t="s">
        <v>138</v>
      </c>
      <c r="K79" s="365"/>
    </row>
    <row r="80" spans="1:19" ht="22.5" customHeight="1" x14ac:dyDescent="0.25">
      <c r="A80" s="248">
        <v>1</v>
      </c>
      <c r="B80" s="271" t="s">
        <v>367</v>
      </c>
      <c r="C80" s="86" t="s">
        <v>2</v>
      </c>
      <c r="D80" s="87" t="s">
        <v>8</v>
      </c>
      <c r="E80" s="273" t="s">
        <v>368</v>
      </c>
      <c r="F80" s="273">
        <v>3.73</v>
      </c>
      <c r="G80" s="273">
        <v>90</v>
      </c>
      <c r="H80" s="273" t="s">
        <v>121</v>
      </c>
      <c r="I80" s="274" t="s">
        <v>149</v>
      </c>
      <c r="J80" s="227">
        <v>1150000</v>
      </c>
      <c r="K80" s="85"/>
      <c r="L80" s="65" t="s">
        <v>1018</v>
      </c>
      <c r="N80" s="82">
        <v>22</v>
      </c>
      <c r="O80" s="82">
        <v>22</v>
      </c>
      <c r="P80" s="82">
        <v>22</v>
      </c>
      <c r="Q80" s="82">
        <v>8.83</v>
      </c>
      <c r="R80" s="2"/>
      <c r="S80" s="2"/>
    </row>
    <row r="81" spans="1:19" ht="22.5" customHeight="1" x14ac:dyDescent="0.25">
      <c r="A81" s="83">
        <v>2</v>
      </c>
      <c r="B81" s="272" t="s">
        <v>1019</v>
      </c>
      <c r="C81" s="111" t="s">
        <v>2</v>
      </c>
      <c r="D81" s="110" t="s">
        <v>228</v>
      </c>
      <c r="E81" s="84" t="s">
        <v>1020</v>
      </c>
      <c r="F81" s="84">
        <v>3.59</v>
      </c>
      <c r="G81" s="84">
        <v>85</v>
      </c>
      <c r="H81" s="84" t="s">
        <v>122</v>
      </c>
      <c r="I81" s="233" t="s">
        <v>123</v>
      </c>
      <c r="J81" s="213">
        <v>1050000</v>
      </c>
      <c r="K81" s="83"/>
      <c r="L81" s="65" t="s">
        <v>1018</v>
      </c>
      <c r="N81" s="82">
        <v>22</v>
      </c>
      <c r="O81" s="82">
        <v>22</v>
      </c>
      <c r="P81" s="82">
        <v>22</v>
      </c>
      <c r="Q81" s="82">
        <v>8.56</v>
      </c>
      <c r="R81" s="2"/>
      <c r="S81" s="2"/>
    </row>
    <row r="82" spans="1:19" ht="22.5" customHeight="1" x14ac:dyDescent="0.25">
      <c r="A82" s="401" t="s">
        <v>139</v>
      </c>
      <c r="B82" s="402"/>
      <c r="C82" s="402"/>
      <c r="D82" s="402"/>
      <c r="E82" s="402"/>
      <c r="F82" s="402"/>
      <c r="G82" s="402"/>
      <c r="H82" s="402"/>
      <c r="I82" s="403"/>
      <c r="J82" s="211">
        <f>SUM(J80:J81)</f>
        <v>2200000</v>
      </c>
      <c r="K82" s="75"/>
      <c r="L82" s="65"/>
      <c r="N82" s="82"/>
      <c r="O82" s="82"/>
      <c r="P82" s="82"/>
      <c r="Q82" s="82"/>
      <c r="R82" s="2"/>
      <c r="S82" s="2"/>
    </row>
    <row r="83" spans="1:19" ht="40.5" customHeight="1" x14ac:dyDescent="0.25">
      <c r="A83" s="384" t="s">
        <v>1078</v>
      </c>
      <c r="B83" s="384"/>
      <c r="C83" s="384"/>
      <c r="D83" s="384"/>
      <c r="E83" s="384"/>
      <c r="F83" s="384"/>
      <c r="G83" s="384"/>
      <c r="H83" s="384"/>
      <c r="I83" s="384"/>
      <c r="J83" s="384"/>
      <c r="K83" s="384"/>
      <c r="L83" s="6"/>
      <c r="M83" s="6"/>
      <c r="N83" s="6"/>
      <c r="O83" s="6"/>
      <c r="P83" s="6"/>
      <c r="Q83" s="2"/>
      <c r="R83" s="2"/>
      <c r="S83" s="2"/>
    </row>
    <row r="84" spans="1:19" s="10" customFormat="1" ht="21.75" customHeight="1" x14ac:dyDescent="0.25">
      <c r="A84" s="361" t="s">
        <v>140</v>
      </c>
      <c r="B84" s="361"/>
      <c r="C84" s="361"/>
      <c r="D84" s="361" t="s">
        <v>171</v>
      </c>
      <c r="E84" s="361"/>
      <c r="F84" s="361"/>
      <c r="G84" s="361"/>
      <c r="H84" s="361"/>
      <c r="I84" s="361" t="s">
        <v>141</v>
      </c>
      <c r="J84" s="361"/>
      <c r="K84" s="361"/>
    </row>
    <row r="85" spans="1:19" s="10" customFormat="1" ht="21.75" customHeight="1" x14ac:dyDescent="0.3">
      <c r="A85" s="29"/>
      <c r="B85" s="45"/>
      <c r="C85" s="29"/>
      <c r="D85" s="361" t="s">
        <v>172</v>
      </c>
      <c r="E85" s="361"/>
      <c r="F85" s="361"/>
      <c r="G85" s="361"/>
      <c r="H85" s="361"/>
      <c r="I85" s="363" t="s">
        <v>142</v>
      </c>
      <c r="J85" s="363"/>
      <c r="K85" s="363"/>
    </row>
    <row r="86" spans="1:19" s="10" customFormat="1" ht="57" customHeight="1" x14ac:dyDescent="0.25">
      <c r="B86" s="45"/>
      <c r="D86" s="10" t="s">
        <v>143</v>
      </c>
      <c r="E86" s="242"/>
      <c r="M86" s="10">
        <v>1</v>
      </c>
    </row>
    <row r="87" spans="1:19" s="10" customFormat="1" x14ac:dyDescent="0.25">
      <c r="B87" s="45"/>
      <c r="E87" s="242"/>
    </row>
    <row r="88" spans="1:19" s="10" customFormat="1" ht="17.25" customHeight="1" x14ac:dyDescent="0.25">
      <c r="A88" s="363" t="s">
        <v>144</v>
      </c>
      <c r="B88" s="363"/>
      <c r="C88" s="363"/>
      <c r="D88" s="363" t="s">
        <v>145</v>
      </c>
      <c r="E88" s="363"/>
      <c r="F88" s="363"/>
      <c r="G88" s="363"/>
      <c r="H88" s="363"/>
      <c r="I88" s="363" t="s">
        <v>146</v>
      </c>
      <c r="J88" s="363"/>
      <c r="K88" s="363"/>
    </row>
    <row r="92" spans="1:19" s="137" customFormat="1" ht="15" x14ac:dyDescent="0.25">
      <c r="A92" s="141"/>
      <c r="B92" s="46"/>
      <c r="E92" s="141"/>
      <c r="F92" s="141"/>
      <c r="G92" s="141"/>
      <c r="H92" s="141"/>
      <c r="I92" s="141"/>
      <c r="J92" s="141"/>
      <c r="K92" s="141"/>
      <c r="L92" s="141"/>
    </row>
    <row r="95" spans="1:19" customFormat="1" ht="27.75" customHeight="1" x14ac:dyDescent="0.3">
      <c r="A95" s="362" t="s">
        <v>124</v>
      </c>
      <c r="B95" s="362"/>
      <c r="C95" s="362"/>
      <c r="D95" s="362"/>
      <c r="E95" s="242"/>
      <c r="F95" s="12"/>
      <c r="I95" s="13"/>
      <c r="J95" s="13"/>
    </row>
    <row r="96" spans="1:19" customFormat="1" ht="17.25" customHeight="1" x14ac:dyDescent="0.3">
      <c r="A96" s="363" t="s">
        <v>125</v>
      </c>
      <c r="B96" s="363"/>
      <c r="C96" s="363"/>
      <c r="D96" s="363"/>
      <c r="E96" s="243"/>
      <c r="F96" s="12"/>
      <c r="I96" s="13"/>
      <c r="J96" s="13"/>
    </row>
    <row r="97" spans="1:19" customFormat="1" ht="6" customHeight="1" x14ac:dyDescent="0.3">
      <c r="A97" s="120"/>
      <c r="B97" s="244"/>
      <c r="C97" s="120"/>
      <c r="D97" s="120"/>
      <c r="E97" s="243"/>
      <c r="F97" s="12"/>
      <c r="I97" s="13"/>
      <c r="J97" s="13"/>
    </row>
    <row r="98" spans="1:19" customFormat="1" ht="22.5" customHeight="1" x14ac:dyDescent="0.25">
      <c r="A98" s="363" t="s">
        <v>126</v>
      </c>
      <c r="B98" s="363"/>
      <c r="C98" s="363"/>
      <c r="D98" s="363"/>
      <c r="E98" s="363"/>
      <c r="F98" s="363"/>
      <c r="G98" s="363"/>
      <c r="H98" s="363"/>
      <c r="I98" s="363"/>
      <c r="J98" s="363"/>
      <c r="K98" s="363"/>
    </row>
    <row r="99" spans="1:19" customFormat="1" ht="22.5" customHeight="1" x14ac:dyDescent="0.25">
      <c r="A99" s="363" t="s">
        <v>1079</v>
      </c>
      <c r="B99" s="363"/>
      <c r="C99" s="363"/>
      <c r="D99" s="363"/>
      <c r="E99" s="363"/>
      <c r="F99" s="363"/>
      <c r="G99" s="363"/>
      <c r="H99" s="363"/>
      <c r="I99" s="363"/>
      <c r="J99" s="363"/>
      <c r="K99" s="363"/>
      <c r="N99">
        <f>155*18</f>
        <v>2790</v>
      </c>
    </row>
    <row r="100" spans="1:19" s="33" customFormat="1" ht="22.5" customHeight="1" x14ac:dyDescent="0.25">
      <c r="A100" s="370" t="s">
        <v>421</v>
      </c>
      <c r="B100" s="370"/>
      <c r="C100" s="370"/>
      <c r="D100" s="370"/>
      <c r="E100" s="370"/>
      <c r="F100" s="370"/>
      <c r="G100" s="370"/>
      <c r="H100" s="370"/>
      <c r="I100" s="370"/>
      <c r="J100" s="370"/>
      <c r="K100" s="370"/>
      <c r="N100" s="33" t="e">
        <f>+#REF!-N99</f>
        <v>#REF!</v>
      </c>
    </row>
    <row r="101" spans="1:19" customFormat="1" ht="16.5" customHeight="1" x14ac:dyDescent="0.25">
      <c r="A101" s="15"/>
      <c r="B101" s="44"/>
      <c r="C101" s="17"/>
      <c r="D101" s="18"/>
      <c r="E101" s="15"/>
      <c r="F101" s="19"/>
      <c r="G101" s="15"/>
      <c r="H101" s="17"/>
      <c r="I101" s="20"/>
      <c r="J101" s="20"/>
    </row>
    <row r="102" spans="1:19" s="23" customFormat="1" ht="21.75" customHeight="1" x14ac:dyDescent="0.2">
      <c r="A102" s="364" t="s">
        <v>118</v>
      </c>
      <c r="B102" s="364" t="s">
        <v>127</v>
      </c>
      <c r="C102" s="366" t="s">
        <v>128</v>
      </c>
      <c r="D102" s="367"/>
      <c r="E102" s="364" t="s">
        <v>129</v>
      </c>
      <c r="F102" s="21" t="s">
        <v>130</v>
      </c>
      <c r="G102" s="21" t="s">
        <v>182</v>
      </c>
      <c r="H102" s="21" t="s">
        <v>131</v>
      </c>
      <c r="I102" s="21" t="s">
        <v>132</v>
      </c>
      <c r="J102" s="22" t="s">
        <v>133</v>
      </c>
      <c r="K102" s="364" t="s">
        <v>134</v>
      </c>
    </row>
    <row r="103" spans="1:19" s="23" customFormat="1" ht="21.75" customHeight="1" x14ac:dyDescent="0.2">
      <c r="A103" s="365"/>
      <c r="B103" s="365"/>
      <c r="C103" s="368"/>
      <c r="D103" s="369"/>
      <c r="E103" s="365"/>
      <c r="F103" s="24" t="s">
        <v>135</v>
      </c>
      <c r="G103" s="24" t="s">
        <v>169</v>
      </c>
      <c r="H103" s="24" t="s">
        <v>136</v>
      </c>
      <c r="I103" s="24" t="s">
        <v>137</v>
      </c>
      <c r="J103" s="25" t="s">
        <v>138</v>
      </c>
      <c r="K103" s="365"/>
    </row>
    <row r="104" spans="1:19" ht="27" customHeight="1" x14ac:dyDescent="0.25">
      <c r="A104" s="83">
        <v>1</v>
      </c>
      <c r="B104" s="112" t="s">
        <v>1021</v>
      </c>
      <c r="C104" s="111" t="s">
        <v>1022</v>
      </c>
      <c r="D104" s="110" t="s">
        <v>7</v>
      </c>
      <c r="E104" s="84" t="s">
        <v>1023</v>
      </c>
      <c r="F104" s="84">
        <v>3.44</v>
      </c>
      <c r="G104" s="84">
        <v>91</v>
      </c>
      <c r="H104" s="84" t="s">
        <v>121</v>
      </c>
      <c r="I104" s="233" t="s">
        <v>123</v>
      </c>
      <c r="J104" s="213">
        <v>1050000</v>
      </c>
      <c r="K104" s="275"/>
      <c r="L104" s="83" t="s">
        <v>1024</v>
      </c>
      <c r="N104" s="82">
        <v>21</v>
      </c>
      <c r="O104" s="82">
        <v>18</v>
      </c>
      <c r="P104" s="82">
        <v>18</v>
      </c>
      <c r="Q104" s="82">
        <v>8.2100000000000009</v>
      </c>
      <c r="R104" s="2"/>
      <c r="S104" s="2"/>
    </row>
    <row r="105" spans="1:19" s="137" customFormat="1" ht="27" customHeight="1" x14ac:dyDescent="0.25">
      <c r="A105" s="401" t="s">
        <v>139</v>
      </c>
      <c r="B105" s="402"/>
      <c r="C105" s="402"/>
      <c r="D105" s="402"/>
      <c r="E105" s="402"/>
      <c r="F105" s="402"/>
      <c r="G105" s="402"/>
      <c r="H105" s="402"/>
      <c r="I105" s="403"/>
      <c r="J105" s="211">
        <f>SUM(J104)</f>
        <v>1050000</v>
      </c>
      <c r="K105" s="140"/>
      <c r="L105" s="270"/>
      <c r="N105" s="139"/>
      <c r="O105" s="139"/>
      <c r="P105" s="139"/>
      <c r="Q105" s="139"/>
    </row>
    <row r="106" spans="1:19" ht="40.5" customHeight="1" x14ac:dyDescent="0.25">
      <c r="A106" s="384" t="s">
        <v>416</v>
      </c>
      <c r="B106" s="384"/>
      <c r="C106" s="384"/>
      <c r="D106" s="384"/>
      <c r="E106" s="384"/>
      <c r="F106" s="384"/>
      <c r="G106" s="384"/>
      <c r="H106" s="384"/>
      <c r="I106" s="384"/>
      <c r="J106" s="384"/>
      <c r="K106" s="384"/>
      <c r="L106" s="6"/>
      <c r="M106" s="6"/>
      <c r="N106" s="6"/>
      <c r="O106" s="6"/>
      <c r="P106" s="6"/>
      <c r="Q106" s="2"/>
      <c r="R106" s="2"/>
      <c r="S106" s="2"/>
    </row>
    <row r="107" spans="1:19" s="10" customFormat="1" ht="21.75" customHeight="1" x14ac:dyDescent="0.25">
      <c r="A107" s="361" t="s">
        <v>140</v>
      </c>
      <c r="B107" s="361"/>
      <c r="C107" s="361"/>
      <c r="D107" s="361" t="s">
        <v>171</v>
      </c>
      <c r="E107" s="361"/>
      <c r="F107" s="361"/>
      <c r="G107" s="361"/>
      <c r="H107" s="361"/>
      <c r="I107" s="361" t="s">
        <v>141</v>
      </c>
      <c r="J107" s="361"/>
      <c r="K107" s="361"/>
    </row>
    <row r="108" spans="1:19" s="10" customFormat="1" ht="21.75" customHeight="1" x14ac:dyDescent="0.3">
      <c r="A108" s="29"/>
      <c r="B108" s="45"/>
      <c r="C108" s="29"/>
      <c r="D108" s="361" t="s">
        <v>172</v>
      </c>
      <c r="E108" s="361"/>
      <c r="F108" s="361"/>
      <c r="G108" s="361"/>
      <c r="H108" s="361"/>
      <c r="I108" s="363" t="s">
        <v>142</v>
      </c>
      <c r="J108" s="363"/>
      <c r="K108" s="363"/>
    </row>
    <row r="109" spans="1:19" s="10" customFormat="1" ht="57" customHeight="1" x14ac:dyDescent="0.25">
      <c r="B109" s="45"/>
      <c r="D109" s="10" t="s">
        <v>143</v>
      </c>
      <c r="E109" s="242"/>
      <c r="M109" s="10">
        <v>1</v>
      </c>
    </row>
    <row r="110" spans="1:19" s="10" customFormat="1" x14ac:dyDescent="0.25">
      <c r="B110" s="45"/>
      <c r="E110" s="242"/>
    </row>
    <row r="111" spans="1:19" s="10" customFormat="1" ht="17.25" customHeight="1" x14ac:dyDescent="0.25">
      <c r="A111" s="363" t="s">
        <v>144</v>
      </c>
      <c r="B111" s="363"/>
      <c r="C111" s="363"/>
      <c r="D111" s="363" t="s">
        <v>145</v>
      </c>
      <c r="E111" s="363"/>
      <c r="F111" s="363"/>
      <c r="G111" s="363"/>
      <c r="H111" s="363"/>
      <c r="I111" s="363" t="s">
        <v>146</v>
      </c>
      <c r="J111" s="363"/>
      <c r="K111" s="363"/>
    </row>
    <row r="118" spans="1:19" customFormat="1" ht="27.75" customHeight="1" x14ac:dyDescent="0.3">
      <c r="A118" s="362" t="s">
        <v>124</v>
      </c>
      <c r="B118" s="362"/>
      <c r="C118" s="362"/>
      <c r="D118" s="362"/>
      <c r="E118" s="242"/>
      <c r="F118" s="12"/>
      <c r="I118" s="13"/>
      <c r="J118" s="13"/>
    </row>
    <row r="119" spans="1:19" customFormat="1" ht="17.25" customHeight="1" x14ac:dyDescent="0.3">
      <c r="A119" s="363" t="s">
        <v>125</v>
      </c>
      <c r="B119" s="363"/>
      <c r="C119" s="363"/>
      <c r="D119" s="363"/>
      <c r="E119" s="243"/>
      <c r="F119" s="12"/>
      <c r="I119" s="13"/>
      <c r="J119" s="13"/>
    </row>
    <row r="120" spans="1:19" customFormat="1" ht="6" customHeight="1" x14ac:dyDescent="0.3">
      <c r="A120" s="120"/>
      <c r="B120" s="244"/>
      <c r="C120" s="120"/>
      <c r="D120" s="120"/>
      <c r="E120" s="243"/>
      <c r="F120" s="12"/>
      <c r="I120" s="13"/>
      <c r="J120" s="13"/>
    </row>
    <row r="121" spans="1:19" customFormat="1" ht="22.5" customHeight="1" x14ac:dyDescent="0.25">
      <c r="A121" s="363" t="s">
        <v>126</v>
      </c>
      <c r="B121" s="363"/>
      <c r="C121" s="363"/>
      <c r="D121" s="363"/>
      <c r="E121" s="363"/>
      <c r="F121" s="363"/>
      <c r="G121" s="363"/>
      <c r="H121" s="363"/>
      <c r="I121" s="363"/>
      <c r="J121" s="363"/>
      <c r="K121" s="363"/>
    </row>
    <row r="122" spans="1:19" customFormat="1" ht="22.5" customHeight="1" x14ac:dyDescent="0.25">
      <c r="A122" s="363" t="s">
        <v>1080</v>
      </c>
      <c r="B122" s="363"/>
      <c r="C122" s="363"/>
      <c r="D122" s="363"/>
      <c r="E122" s="363"/>
      <c r="F122" s="363"/>
      <c r="G122" s="363"/>
      <c r="H122" s="363"/>
      <c r="I122" s="363"/>
      <c r="J122" s="363"/>
      <c r="K122" s="363"/>
      <c r="N122">
        <f>155*18</f>
        <v>2790</v>
      </c>
    </row>
    <row r="123" spans="1:19" s="33" customFormat="1" ht="22.5" customHeight="1" x14ac:dyDescent="0.25">
      <c r="A123" s="370" t="s">
        <v>421</v>
      </c>
      <c r="B123" s="370"/>
      <c r="C123" s="370"/>
      <c r="D123" s="370"/>
      <c r="E123" s="370"/>
      <c r="F123" s="370"/>
      <c r="G123" s="370"/>
      <c r="H123" s="370"/>
      <c r="I123" s="370"/>
      <c r="J123" s="370"/>
      <c r="K123" s="370"/>
      <c r="N123" s="33" t="e">
        <f>+#REF!-N122</f>
        <v>#REF!</v>
      </c>
    </row>
    <row r="124" spans="1:19" customFormat="1" ht="16.5" customHeight="1" x14ac:dyDescent="0.25">
      <c r="A124" s="15"/>
      <c r="B124" s="44"/>
      <c r="C124" s="17"/>
      <c r="D124" s="18"/>
      <c r="E124" s="15"/>
      <c r="F124" s="19"/>
      <c r="G124" s="15"/>
      <c r="H124" s="17"/>
      <c r="I124" s="20"/>
      <c r="J124" s="20"/>
    </row>
    <row r="125" spans="1:19" s="23" customFormat="1" ht="21.75" customHeight="1" x14ac:dyDescent="0.2">
      <c r="A125" s="364" t="s">
        <v>118</v>
      </c>
      <c r="B125" s="364" t="s">
        <v>127</v>
      </c>
      <c r="C125" s="366" t="s">
        <v>128</v>
      </c>
      <c r="D125" s="367"/>
      <c r="E125" s="364" t="s">
        <v>129</v>
      </c>
      <c r="F125" s="21" t="s">
        <v>130</v>
      </c>
      <c r="G125" s="21" t="s">
        <v>182</v>
      </c>
      <c r="H125" s="21" t="s">
        <v>131</v>
      </c>
      <c r="I125" s="21" t="s">
        <v>132</v>
      </c>
      <c r="J125" s="22" t="s">
        <v>133</v>
      </c>
      <c r="K125" s="364" t="s">
        <v>134</v>
      </c>
    </row>
    <row r="126" spans="1:19" s="23" customFormat="1" ht="21.75" customHeight="1" x14ac:dyDescent="0.2">
      <c r="A126" s="365"/>
      <c r="B126" s="365"/>
      <c r="C126" s="368"/>
      <c r="D126" s="369"/>
      <c r="E126" s="365"/>
      <c r="F126" s="24" t="s">
        <v>135</v>
      </c>
      <c r="G126" s="24" t="s">
        <v>169</v>
      </c>
      <c r="H126" s="24" t="s">
        <v>136</v>
      </c>
      <c r="I126" s="24" t="s">
        <v>137</v>
      </c>
      <c r="J126" s="25" t="s">
        <v>138</v>
      </c>
      <c r="K126" s="365"/>
    </row>
    <row r="127" spans="1:19" ht="27" customHeight="1" x14ac:dyDescent="0.25">
      <c r="A127" s="83">
        <v>1</v>
      </c>
      <c r="B127" s="112" t="s">
        <v>1025</v>
      </c>
      <c r="C127" s="111" t="s">
        <v>158</v>
      </c>
      <c r="D127" s="110" t="s">
        <v>4</v>
      </c>
      <c r="E127" s="84" t="s">
        <v>1026</v>
      </c>
      <c r="F127" s="84">
        <v>3.5</v>
      </c>
      <c r="G127" s="84">
        <v>82</v>
      </c>
      <c r="H127" s="84" t="s">
        <v>122</v>
      </c>
      <c r="I127" s="233" t="s">
        <v>123</v>
      </c>
      <c r="J127" s="213">
        <v>1050000</v>
      </c>
      <c r="K127" s="275"/>
      <c r="L127" s="83" t="s">
        <v>1027</v>
      </c>
      <c r="N127" s="82">
        <v>12</v>
      </c>
      <c r="O127" s="82">
        <v>12</v>
      </c>
      <c r="P127" s="82">
        <v>12</v>
      </c>
      <c r="Q127" s="82">
        <v>8.2799999999999994</v>
      </c>
      <c r="R127" s="2"/>
      <c r="S127" s="2"/>
    </row>
    <row r="128" spans="1:19" s="137" customFormat="1" ht="30" customHeight="1" x14ac:dyDescent="0.25">
      <c r="A128" s="401" t="s">
        <v>139</v>
      </c>
      <c r="B128" s="402"/>
      <c r="C128" s="402"/>
      <c r="D128" s="402"/>
      <c r="E128" s="402"/>
      <c r="F128" s="402"/>
      <c r="G128" s="402"/>
      <c r="H128" s="402"/>
      <c r="I128" s="403"/>
      <c r="J128" s="266">
        <f>SUM(J127)</f>
        <v>1050000</v>
      </c>
      <c r="K128" s="140"/>
      <c r="L128" s="138"/>
      <c r="N128" s="139"/>
      <c r="O128" s="139"/>
      <c r="P128" s="139"/>
      <c r="Q128" s="139"/>
    </row>
    <row r="129" spans="1:19" ht="40.5" customHeight="1" x14ac:dyDescent="0.25">
      <c r="A129" s="384" t="s">
        <v>416</v>
      </c>
      <c r="B129" s="384"/>
      <c r="C129" s="384"/>
      <c r="D129" s="384"/>
      <c r="E129" s="384"/>
      <c r="F129" s="384"/>
      <c r="G129" s="384"/>
      <c r="H129" s="384"/>
      <c r="I129" s="384"/>
      <c r="J129" s="384"/>
      <c r="K129" s="384"/>
      <c r="L129" s="6"/>
      <c r="M129" s="6"/>
      <c r="N129" s="6"/>
      <c r="O129" s="6"/>
      <c r="P129" s="6"/>
      <c r="Q129" s="2"/>
      <c r="R129" s="2"/>
      <c r="S129" s="2"/>
    </row>
    <row r="130" spans="1:19" s="10" customFormat="1" ht="21.75" customHeight="1" x14ac:dyDescent="0.25">
      <c r="A130" s="361" t="s">
        <v>140</v>
      </c>
      <c r="B130" s="361"/>
      <c r="C130" s="361"/>
      <c r="D130" s="361" t="s">
        <v>171</v>
      </c>
      <c r="E130" s="361"/>
      <c r="F130" s="361"/>
      <c r="G130" s="361"/>
      <c r="H130" s="361"/>
      <c r="I130" s="361" t="s">
        <v>141</v>
      </c>
      <c r="J130" s="361"/>
      <c r="K130" s="361"/>
    </row>
    <row r="131" spans="1:19" s="10" customFormat="1" ht="21.75" customHeight="1" x14ac:dyDescent="0.3">
      <c r="A131" s="29"/>
      <c r="B131" s="45"/>
      <c r="C131" s="29"/>
      <c r="D131" s="361" t="s">
        <v>172</v>
      </c>
      <c r="E131" s="361"/>
      <c r="F131" s="361"/>
      <c r="G131" s="361"/>
      <c r="H131" s="361"/>
      <c r="I131" s="363" t="s">
        <v>142</v>
      </c>
      <c r="J131" s="363"/>
      <c r="K131" s="363"/>
    </row>
    <row r="132" spans="1:19" s="10" customFormat="1" ht="57" customHeight="1" x14ac:dyDescent="0.25">
      <c r="B132" s="45"/>
      <c r="D132" s="10" t="s">
        <v>143</v>
      </c>
      <c r="E132" s="242"/>
      <c r="M132" s="10">
        <v>1</v>
      </c>
    </row>
    <row r="133" spans="1:19" s="10" customFormat="1" x14ac:dyDescent="0.25">
      <c r="B133" s="45"/>
      <c r="E133" s="242"/>
    </row>
    <row r="134" spans="1:19" s="10" customFormat="1" ht="17.25" customHeight="1" x14ac:dyDescent="0.25">
      <c r="A134" s="363" t="s">
        <v>144</v>
      </c>
      <c r="B134" s="363"/>
      <c r="C134" s="363"/>
      <c r="D134" s="363" t="s">
        <v>145</v>
      </c>
      <c r="E134" s="363"/>
      <c r="F134" s="363"/>
      <c r="G134" s="363"/>
      <c r="H134" s="363"/>
      <c r="I134" s="363" t="s">
        <v>146</v>
      </c>
      <c r="J134" s="363"/>
      <c r="K134" s="363"/>
    </row>
  </sheetData>
  <mergeCells count="120">
    <mergeCell ref="A39:I39"/>
    <mergeCell ref="A62:I62"/>
    <mergeCell ref="A15:I15"/>
    <mergeCell ref="A88:C88"/>
    <mergeCell ref="D88:H88"/>
    <mergeCell ref="I88:K88"/>
    <mergeCell ref="A84:C84"/>
    <mergeCell ref="D84:H84"/>
    <mergeCell ref="I84:K84"/>
    <mergeCell ref="D85:H85"/>
    <mergeCell ref="I85:K85"/>
    <mergeCell ref="A74:K74"/>
    <mergeCell ref="A75:K75"/>
    <mergeCell ref="A76:K76"/>
    <mergeCell ref="A78:A79"/>
    <mergeCell ref="B78:B79"/>
    <mergeCell ref="C78:D79"/>
    <mergeCell ref="E78:E79"/>
    <mergeCell ref="K78:K79"/>
    <mergeCell ref="A68:C68"/>
    <mergeCell ref="D68:H68"/>
    <mergeCell ref="I68:K68"/>
    <mergeCell ref="A71:D71"/>
    <mergeCell ref="A72:D72"/>
    <mergeCell ref="A56:A57"/>
    <mergeCell ref="B56:B57"/>
    <mergeCell ref="C56:D57"/>
    <mergeCell ref="E56:E57"/>
    <mergeCell ref="K56:K57"/>
    <mergeCell ref="A64:C64"/>
    <mergeCell ref="D64:H64"/>
    <mergeCell ref="I64:K64"/>
    <mergeCell ref="D65:H65"/>
    <mergeCell ref="I65:K65"/>
    <mergeCell ref="A33:A34"/>
    <mergeCell ref="B33:B34"/>
    <mergeCell ref="C33:D34"/>
    <mergeCell ref="E33:E34"/>
    <mergeCell ref="K33:K34"/>
    <mergeCell ref="I18:K18"/>
    <mergeCell ref="D19:H19"/>
    <mergeCell ref="I19:K19"/>
    <mergeCell ref="D22:H22"/>
    <mergeCell ref="I22:K22"/>
    <mergeCell ref="A26:D26"/>
    <mergeCell ref="K8:K9"/>
    <mergeCell ref="D18:H18"/>
    <mergeCell ref="A16:K16"/>
    <mergeCell ref="A1:D1"/>
    <mergeCell ref="A2:D2"/>
    <mergeCell ref="A4:K4"/>
    <mergeCell ref="A5:K5"/>
    <mergeCell ref="A6:K6"/>
    <mergeCell ref="A27:D27"/>
    <mergeCell ref="A8:A9"/>
    <mergeCell ref="B8:B9"/>
    <mergeCell ref="C8:D9"/>
    <mergeCell ref="E8:E9"/>
    <mergeCell ref="A18:C18"/>
    <mergeCell ref="A22:C22"/>
    <mergeCell ref="A95:D95"/>
    <mergeCell ref="A96:D96"/>
    <mergeCell ref="A98:K98"/>
    <mergeCell ref="A99:K99"/>
    <mergeCell ref="A100:K100"/>
    <mergeCell ref="A29:K29"/>
    <mergeCell ref="A30:K30"/>
    <mergeCell ref="A40:K40"/>
    <mergeCell ref="A63:K63"/>
    <mergeCell ref="A83:K83"/>
    <mergeCell ref="D42:H42"/>
    <mergeCell ref="I42:K42"/>
    <mergeCell ref="D43:H43"/>
    <mergeCell ref="I43:K43"/>
    <mergeCell ref="A49:D49"/>
    <mergeCell ref="A50:D50"/>
    <mergeCell ref="D46:H46"/>
    <mergeCell ref="I46:K46"/>
    <mergeCell ref="A46:C46"/>
    <mergeCell ref="A42:C42"/>
    <mergeCell ref="A52:K52"/>
    <mergeCell ref="A53:K53"/>
    <mergeCell ref="A54:K54"/>
    <mergeCell ref="A31:K31"/>
    <mergeCell ref="A119:D119"/>
    <mergeCell ref="A106:K106"/>
    <mergeCell ref="A107:C107"/>
    <mergeCell ref="D107:H107"/>
    <mergeCell ref="I107:K107"/>
    <mergeCell ref="D108:H108"/>
    <mergeCell ref="I108:K108"/>
    <mergeCell ref="A102:A103"/>
    <mergeCell ref="B102:B103"/>
    <mergeCell ref="C102:D103"/>
    <mergeCell ref="E102:E103"/>
    <mergeCell ref="K102:K103"/>
    <mergeCell ref="A82:I82"/>
    <mergeCell ref="A105:I105"/>
    <mergeCell ref="A128:I128"/>
    <mergeCell ref="A134:C134"/>
    <mergeCell ref="D134:H134"/>
    <mergeCell ref="I134:K134"/>
    <mergeCell ref="A129:K129"/>
    <mergeCell ref="A130:C130"/>
    <mergeCell ref="D130:H130"/>
    <mergeCell ref="I130:K130"/>
    <mergeCell ref="D131:H131"/>
    <mergeCell ref="I131:K131"/>
    <mergeCell ref="A121:K121"/>
    <mergeCell ref="A122:K122"/>
    <mergeCell ref="A123:K123"/>
    <mergeCell ref="A125:A126"/>
    <mergeCell ref="B125:B126"/>
    <mergeCell ref="C125:D126"/>
    <mergeCell ref="E125:E126"/>
    <mergeCell ref="K125:K126"/>
    <mergeCell ref="A111:C111"/>
    <mergeCell ref="D111:H111"/>
    <mergeCell ref="I111:K111"/>
    <mergeCell ref="A118:D118"/>
  </mergeCells>
  <pageMargins left="1.3" right="0.2" top="0.57999999999999996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0"/>
  <sheetViews>
    <sheetView topLeftCell="A77" workbookViewId="0">
      <selection activeCell="B11" sqref="B11:B20"/>
    </sheetView>
  </sheetViews>
  <sheetFormatPr defaultRowHeight="15.75" x14ac:dyDescent="0.25"/>
  <cols>
    <col min="1" max="1" width="5.85546875" style="1" customWidth="1"/>
    <col min="2" max="2" width="17.7109375" style="46" customWidth="1"/>
    <col min="3" max="3" width="17.85546875" style="2" customWidth="1"/>
    <col min="4" max="4" width="7.28515625" style="2" customWidth="1"/>
    <col min="5" max="5" width="12.42578125" style="1" customWidth="1"/>
    <col min="6" max="6" width="8.42578125" style="1" customWidth="1"/>
    <col min="7" max="7" width="8" style="1" customWidth="1"/>
    <col min="8" max="8" width="12" style="2" customWidth="1"/>
    <col min="9" max="9" width="12.5703125" style="2" customWidth="1"/>
    <col min="10" max="10" width="13.5703125" style="2" customWidth="1"/>
    <col min="11" max="11" width="13.85546875" style="2" customWidth="1"/>
    <col min="12" max="12" width="10" style="1" customWidth="1"/>
    <col min="13" max="13" width="16" style="2" customWidth="1"/>
    <col min="14" max="14" width="14.42578125" style="1" customWidth="1"/>
    <col min="15" max="16" width="4.28515625" style="1" customWidth="1"/>
    <col min="17" max="17" width="6" style="1" customWidth="1"/>
    <col min="18" max="18" width="4.85546875" style="1" customWidth="1"/>
    <col min="19" max="16384" width="9.140625" style="2"/>
  </cols>
  <sheetData>
    <row r="1" spans="1:18" customFormat="1" ht="17.25" customHeight="1" x14ac:dyDescent="0.3">
      <c r="A1" s="362" t="s">
        <v>124</v>
      </c>
      <c r="B1" s="362"/>
      <c r="C1" s="362"/>
      <c r="D1" s="362"/>
      <c r="E1" s="242"/>
      <c r="F1" s="12"/>
      <c r="I1" s="13"/>
      <c r="J1" s="13"/>
    </row>
    <row r="2" spans="1:18" customFormat="1" ht="17.25" customHeight="1" x14ac:dyDescent="0.3">
      <c r="A2" s="363" t="s">
        <v>125</v>
      </c>
      <c r="B2" s="363"/>
      <c r="C2" s="363"/>
      <c r="D2" s="363"/>
      <c r="E2" s="243"/>
      <c r="F2" s="12"/>
      <c r="I2" s="13"/>
      <c r="J2" s="13"/>
    </row>
    <row r="3" spans="1:18" customFormat="1" ht="6" customHeight="1" x14ac:dyDescent="0.3">
      <c r="A3" s="30"/>
      <c r="B3" s="244"/>
      <c r="C3" s="30"/>
      <c r="D3" s="30"/>
      <c r="E3" s="243"/>
      <c r="F3" s="12"/>
      <c r="I3" s="13"/>
      <c r="J3" s="13"/>
    </row>
    <row r="4" spans="1:18" customFormat="1" ht="6" customHeight="1" x14ac:dyDescent="0.3">
      <c r="A4" s="243"/>
      <c r="B4" s="244"/>
      <c r="C4" s="243"/>
      <c r="D4" s="243"/>
      <c r="E4" s="243"/>
      <c r="F4" s="12"/>
      <c r="I4" s="13"/>
      <c r="J4" s="13"/>
    </row>
    <row r="5" spans="1:18" customFormat="1" ht="22.5" customHeight="1" x14ac:dyDescent="0.25">
      <c r="A5" s="363" t="s">
        <v>126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18" customFormat="1" ht="22.5" customHeight="1" x14ac:dyDescent="0.25">
      <c r="A6" s="363" t="s">
        <v>1081</v>
      </c>
      <c r="B6" s="363"/>
      <c r="C6" s="363"/>
      <c r="D6" s="363"/>
      <c r="E6" s="363"/>
      <c r="F6" s="363"/>
      <c r="G6" s="363"/>
      <c r="H6" s="363"/>
      <c r="I6" s="363"/>
      <c r="J6" s="363"/>
      <c r="K6" s="363"/>
    </row>
    <row r="7" spans="1:18" s="33" customFormat="1" ht="22.5" customHeight="1" x14ac:dyDescent="0.25">
      <c r="A7" s="370" t="s">
        <v>421</v>
      </c>
      <c r="B7" s="370"/>
      <c r="C7" s="370"/>
      <c r="D7" s="370"/>
      <c r="E7" s="370"/>
      <c r="F7" s="370"/>
      <c r="G7" s="370"/>
      <c r="H7" s="370"/>
      <c r="I7" s="370"/>
      <c r="J7" s="370"/>
      <c r="K7" s="370"/>
    </row>
    <row r="8" spans="1:18" customFormat="1" ht="22.5" customHeight="1" x14ac:dyDescent="0.25">
      <c r="A8" s="15"/>
      <c r="B8" s="44"/>
      <c r="C8" s="17"/>
      <c r="D8" s="18"/>
      <c r="E8" s="15"/>
      <c r="F8" s="19"/>
      <c r="G8" s="15"/>
      <c r="H8" s="17"/>
      <c r="I8" s="20"/>
      <c r="J8" s="20"/>
    </row>
    <row r="9" spans="1:18" s="23" customFormat="1" ht="15.75" customHeight="1" x14ac:dyDescent="0.2">
      <c r="A9" s="364" t="s">
        <v>118</v>
      </c>
      <c r="B9" s="364" t="s">
        <v>127</v>
      </c>
      <c r="C9" s="366" t="s">
        <v>128</v>
      </c>
      <c r="D9" s="367"/>
      <c r="E9" s="364" t="s">
        <v>129</v>
      </c>
      <c r="F9" s="21" t="s">
        <v>130</v>
      </c>
      <c r="G9" s="21" t="s">
        <v>182</v>
      </c>
      <c r="H9" s="21" t="s">
        <v>131</v>
      </c>
      <c r="I9" s="21" t="s">
        <v>132</v>
      </c>
      <c r="J9" s="22" t="s">
        <v>133</v>
      </c>
      <c r="K9" s="364" t="s">
        <v>134</v>
      </c>
    </row>
    <row r="10" spans="1:18" s="23" customFormat="1" ht="15.75" customHeight="1" x14ac:dyDescent="0.2">
      <c r="A10" s="365"/>
      <c r="B10" s="365"/>
      <c r="C10" s="368"/>
      <c r="D10" s="369"/>
      <c r="E10" s="365"/>
      <c r="F10" s="24" t="s">
        <v>135</v>
      </c>
      <c r="G10" s="24" t="s">
        <v>169</v>
      </c>
      <c r="H10" s="24" t="s">
        <v>136</v>
      </c>
      <c r="I10" s="24" t="s">
        <v>137</v>
      </c>
      <c r="J10" s="25" t="s">
        <v>138</v>
      </c>
      <c r="K10" s="365"/>
    </row>
    <row r="11" spans="1:18" ht="23.25" customHeight="1" x14ac:dyDescent="0.25">
      <c r="A11" s="280">
        <v>1</v>
      </c>
      <c r="B11" s="281" t="s">
        <v>231</v>
      </c>
      <c r="C11" s="282" t="s">
        <v>199</v>
      </c>
      <c r="D11" s="283" t="s">
        <v>80</v>
      </c>
      <c r="E11" s="285" t="s">
        <v>232</v>
      </c>
      <c r="F11" s="284">
        <v>4</v>
      </c>
      <c r="G11" s="285">
        <v>96</v>
      </c>
      <c r="H11" s="286" t="s">
        <v>121</v>
      </c>
      <c r="I11" s="264" t="s">
        <v>149</v>
      </c>
      <c r="J11" s="265">
        <v>1150000</v>
      </c>
      <c r="K11" s="265"/>
      <c r="L11" s="287" t="s">
        <v>230</v>
      </c>
      <c r="N11" s="285">
        <v>22</v>
      </c>
      <c r="O11" s="285">
        <v>22</v>
      </c>
      <c r="P11" s="285">
        <v>22</v>
      </c>
      <c r="Q11" s="285">
        <v>8.86</v>
      </c>
      <c r="R11" s="2"/>
    </row>
    <row r="12" spans="1:18" ht="23.25" customHeight="1" x14ac:dyDescent="0.25">
      <c r="A12" s="288">
        <v>2</v>
      </c>
      <c r="B12" s="289" t="s">
        <v>239</v>
      </c>
      <c r="C12" s="290" t="s">
        <v>36</v>
      </c>
      <c r="D12" s="291" t="s">
        <v>195</v>
      </c>
      <c r="E12" s="293" t="s">
        <v>92</v>
      </c>
      <c r="F12" s="293">
        <v>3.77</v>
      </c>
      <c r="G12" s="293">
        <v>91</v>
      </c>
      <c r="H12" s="294" t="s">
        <v>121</v>
      </c>
      <c r="I12" s="53" t="s">
        <v>149</v>
      </c>
      <c r="J12" s="151">
        <v>1150000</v>
      </c>
      <c r="K12" s="151"/>
      <c r="L12" s="295" t="s">
        <v>230</v>
      </c>
      <c r="N12" s="293">
        <v>22</v>
      </c>
      <c r="O12" s="293">
        <v>22</v>
      </c>
      <c r="P12" s="293">
        <v>22</v>
      </c>
      <c r="Q12" s="293">
        <v>8.52</v>
      </c>
      <c r="R12" s="2"/>
    </row>
    <row r="13" spans="1:18" ht="23.25" customHeight="1" x14ac:dyDescent="0.25">
      <c r="A13" s="288">
        <v>3</v>
      </c>
      <c r="B13" s="289" t="s">
        <v>1082</v>
      </c>
      <c r="C13" s="290" t="s">
        <v>1083</v>
      </c>
      <c r="D13" s="291" t="s">
        <v>1084</v>
      </c>
      <c r="E13" s="293" t="s">
        <v>707</v>
      </c>
      <c r="F13" s="293">
        <v>3.55</v>
      </c>
      <c r="G13" s="293">
        <v>94</v>
      </c>
      <c r="H13" s="296" t="s">
        <v>121</v>
      </c>
      <c r="I13" s="144" t="s">
        <v>123</v>
      </c>
      <c r="J13" s="151">
        <v>1050000</v>
      </c>
      <c r="K13" s="151"/>
      <c r="L13" s="295" t="s">
        <v>230</v>
      </c>
      <c r="N13" s="293">
        <v>22</v>
      </c>
      <c r="O13" s="293">
        <v>22</v>
      </c>
      <c r="P13" s="293">
        <v>22</v>
      </c>
      <c r="Q13" s="293">
        <v>8.1999999999999993</v>
      </c>
      <c r="R13" s="2"/>
    </row>
    <row r="14" spans="1:18" ht="23.25" customHeight="1" x14ac:dyDescent="0.25">
      <c r="A14" s="288">
        <v>4</v>
      </c>
      <c r="B14" s="289" t="s">
        <v>242</v>
      </c>
      <c r="C14" s="290" t="s">
        <v>243</v>
      </c>
      <c r="D14" s="291" t="s">
        <v>24</v>
      </c>
      <c r="E14" s="293" t="s">
        <v>244</v>
      </c>
      <c r="F14" s="293">
        <v>3.55</v>
      </c>
      <c r="G14" s="293">
        <v>90</v>
      </c>
      <c r="H14" s="296" t="s">
        <v>121</v>
      </c>
      <c r="I14" s="144" t="s">
        <v>123</v>
      </c>
      <c r="J14" s="151">
        <v>1050000</v>
      </c>
      <c r="K14" s="151"/>
      <c r="L14" s="295" t="s">
        <v>230</v>
      </c>
      <c r="N14" s="293">
        <v>22</v>
      </c>
      <c r="O14" s="293">
        <v>22</v>
      </c>
      <c r="P14" s="293">
        <v>22</v>
      </c>
      <c r="Q14" s="293">
        <v>8.1999999999999993</v>
      </c>
      <c r="R14" s="2"/>
    </row>
    <row r="15" spans="1:18" ht="23.25" customHeight="1" x14ac:dyDescent="0.25">
      <c r="A15" s="288">
        <v>5</v>
      </c>
      <c r="B15" s="289" t="s">
        <v>235</v>
      </c>
      <c r="C15" s="290" t="s">
        <v>236</v>
      </c>
      <c r="D15" s="291" t="s">
        <v>237</v>
      </c>
      <c r="E15" s="293" t="s">
        <v>238</v>
      </c>
      <c r="F15" s="293">
        <v>3.55</v>
      </c>
      <c r="G15" s="293">
        <v>89</v>
      </c>
      <c r="H15" s="296" t="s">
        <v>152</v>
      </c>
      <c r="I15" s="144" t="s">
        <v>123</v>
      </c>
      <c r="J15" s="151">
        <v>1050000</v>
      </c>
      <c r="K15" s="151"/>
      <c r="L15" s="295" t="s">
        <v>230</v>
      </c>
      <c r="N15" s="293">
        <v>22</v>
      </c>
      <c r="O15" s="293">
        <v>22</v>
      </c>
      <c r="P15" s="293">
        <v>22</v>
      </c>
      <c r="Q15" s="293">
        <v>8.57</v>
      </c>
      <c r="R15" s="2"/>
    </row>
    <row r="16" spans="1:18" ht="23.25" customHeight="1" x14ac:dyDescent="0.25">
      <c r="A16" s="288">
        <v>6</v>
      </c>
      <c r="B16" s="289" t="s">
        <v>375</v>
      </c>
      <c r="C16" s="290" t="s">
        <v>376</v>
      </c>
      <c r="D16" s="291" t="s">
        <v>9</v>
      </c>
      <c r="E16" s="293" t="s">
        <v>240</v>
      </c>
      <c r="F16" s="293">
        <v>3.55</v>
      </c>
      <c r="G16" s="293">
        <v>89</v>
      </c>
      <c r="H16" s="296" t="s">
        <v>152</v>
      </c>
      <c r="I16" s="144" t="s">
        <v>123</v>
      </c>
      <c r="J16" s="151">
        <v>1050000</v>
      </c>
      <c r="K16" s="151"/>
      <c r="L16" s="295" t="s">
        <v>230</v>
      </c>
      <c r="N16" s="293">
        <v>22</v>
      </c>
      <c r="O16" s="293">
        <v>22</v>
      </c>
      <c r="P16" s="293">
        <v>22</v>
      </c>
      <c r="Q16" s="293">
        <v>8.43</v>
      </c>
      <c r="R16" s="2"/>
    </row>
    <row r="17" spans="1:18" ht="23.25" customHeight="1" x14ac:dyDescent="0.25">
      <c r="A17" s="288">
        <v>7</v>
      </c>
      <c r="B17" s="289" t="s">
        <v>371</v>
      </c>
      <c r="C17" s="290" t="s">
        <v>87</v>
      </c>
      <c r="D17" s="291" t="s">
        <v>8</v>
      </c>
      <c r="E17" s="293" t="s">
        <v>372</v>
      </c>
      <c r="F17" s="293">
        <v>3.55</v>
      </c>
      <c r="G17" s="293">
        <v>94</v>
      </c>
      <c r="H17" s="296" t="s">
        <v>121</v>
      </c>
      <c r="I17" s="144" t="s">
        <v>123</v>
      </c>
      <c r="J17" s="151">
        <v>1050000</v>
      </c>
      <c r="K17" s="151"/>
      <c r="L17" s="295" t="s">
        <v>230</v>
      </c>
      <c r="N17" s="293">
        <v>22</v>
      </c>
      <c r="O17" s="293">
        <v>22</v>
      </c>
      <c r="P17" s="293">
        <v>22</v>
      </c>
      <c r="Q17" s="293">
        <v>8.42</v>
      </c>
      <c r="R17" s="2"/>
    </row>
    <row r="18" spans="1:18" ht="23.25" customHeight="1" x14ac:dyDescent="0.25">
      <c r="A18" s="288">
        <v>8</v>
      </c>
      <c r="B18" s="289" t="s">
        <v>369</v>
      </c>
      <c r="C18" s="290" t="s">
        <v>22</v>
      </c>
      <c r="D18" s="291" t="s">
        <v>56</v>
      </c>
      <c r="E18" s="293" t="s">
        <v>370</v>
      </c>
      <c r="F18" s="293">
        <v>3.55</v>
      </c>
      <c r="G18" s="293">
        <v>89</v>
      </c>
      <c r="H18" s="296" t="s">
        <v>152</v>
      </c>
      <c r="I18" s="144" t="s">
        <v>123</v>
      </c>
      <c r="J18" s="151">
        <v>1050000</v>
      </c>
      <c r="K18" s="151"/>
      <c r="L18" s="295" t="s">
        <v>230</v>
      </c>
      <c r="N18" s="293">
        <v>22</v>
      </c>
      <c r="O18" s="293">
        <v>22</v>
      </c>
      <c r="P18" s="293">
        <v>22</v>
      </c>
      <c r="Q18" s="293">
        <v>8.44</v>
      </c>
      <c r="R18" s="2"/>
    </row>
    <row r="19" spans="1:18" ht="23.25" customHeight="1" x14ac:dyDescent="0.25">
      <c r="A19" s="288">
        <v>9</v>
      </c>
      <c r="B19" s="289" t="s">
        <v>1085</v>
      </c>
      <c r="C19" s="290" t="s">
        <v>2</v>
      </c>
      <c r="D19" s="291" t="s">
        <v>86</v>
      </c>
      <c r="E19" s="293" t="s">
        <v>240</v>
      </c>
      <c r="F19" s="297">
        <v>3.5</v>
      </c>
      <c r="G19" s="293">
        <v>90</v>
      </c>
      <c r="H19" s="296" t="s">
        <v>121</v>
      </c>
      <c r="I19" s="144" t="s">
        <v>123</v>
      </c>
      <c r="J19" s="151">
        <v>1050000</v>
      </c>
      <c r="K19" s="151"/>
      <c r="L19" s="295" t="s">
        <v>230</v>
      </c>
      <c r="N19" s="293">
        <v>22</v>
      </c>
      <c r="O19" s="293">
        <v>22</v>
      </c>
      <c r="P19" s="293">
        <v>22</v>
      </c>
      <c r="Q19" s="293">
        <v>8.3699999999999992</v>
      </c>
      <c r="R19" s="2"/>
    </row>
    <row r="20" spans="1:18" ht="23.25" customHeight="1" x14ac:dyDescent="0.25">
      <c r="A20" s="288">
        <v>10</v>
      </c>
      <c r="B20" s="289" t="s">
        <v>233</v>
      </c>
      <c r="C20" s="290" t="s">
        <v>234</v>
      </c>
      <c r="D20" s="291" t="s">
        <v>6</v>
      </c>
      <c r="E20" s="293" t="s">
        <v>202</v>
      </c>
      <c r="F20" s="297">
        <v>3.5</v>
      </c>
      <c r="G20" s="298">
        <v>89</v>
      </c>
      <c r="H20" s="296" t="s">
        <v>152</v>
      </c>
      <c r="I20" s="144" t="s">
        <v>123</v>
      </c>
      <c r="J20" s="151">
        <v>1050000</v>
      </c>
      <c r="K20" s="151"/>
      <c r="L20" s="295" t="s">
        <v>230</v>
      </c>
      <c r="N20" s="293">
        <v>22</v>
      </c>
      <c r="O20" s="293">
        <v>22</v>
      </c>
      <c r="P20" s="293">
        <v>22</v>
      </c>
      <c r="Q20" s="293">
        <v>8.39</v>
      </c>
      <c r="R20" s="2"/>
    </row>
    <row r="21" spans="1:18" ht="23.25" customHeight="1" x14ac:dyDescent="0.25">
      <c r="A21" s="405" t="s">
        <v>139</v>
      </c>
      <c r="B21" s="406"/>
      <c r="C21" s="406"/>
      <c r="D21" s="406"/>
      <c r="E21" s="406"/>
      <c r="F21" s="406"/>
      <c r="G21" s="406"/>
      <c r="H21" s="406"/>
      <c r="I21" s="407"/>
      <c r="J21" s="91">
        <f>SUM(J11:J20)</f>
        <v>10700000</v>
      </c>
      <c r="K21" s="92"/>
      <c r="L21" s="93"/>
      <c r="M21" s="94"/>
      <c r="N21" s="93"/>
      <c r="O21" s="95"/>
      <c r="P21" s="95"/>
      <c r="Q21" s="95"/>
      <c r="R21" s="95"/>
    </row>
    <row r="22" spans="1:18" ht="23.25" customHeight="1" x14ac:dyDescent="0.25">
      <c r="A22" s="384" t="s">
        <v>1086</v>
      </c>
      <c r="B22" s="384"/>
      <c r="C22" s="384"/>
      <c r="D22" s="384"/>
      <c r="E22" s="384"/>
      <c r="F22" s="384"/>
      <c r="G22" s="384"/>
      <c r="H22" s="384"/>
      <c r="I22" s="384"/>
      <c r="J22" s="384"/>
      <c r="K22" s="384"/>
      <c r="L22" s="6"/>
      <c r="M22" s="6"/>
      <c r="N22" s="6"/>
      <c r="O22" s="6"/>
      <c r="P22" s="6"/>
      <c r="Q22" s="2"/>
      <c r="R22" s="2"/>
    </row>
    <row r="23" spans="1:18" s="10" customFormat="1" ht="23.25" customHeight="1" x14ac:dyDescent="0.25">
      <c r="A23" s="361" t="s">
        <v>140</v>
      </c>
      <c r="B23" s="361"/>
      <c r="C23" s="361"/>
      <c r="D23" s="361" t="s">
        <v>171</v>
      </c>
      <c r="E23" s="361"/>
      <c r="F23" s="361"/>
      <c r="G23" s="361"/>
      <c r="H23" s="361"/>
      <c r="I23" s="361" t="s">
        <v>141</v>
      </c>
      <c r="J23" s="361"/>
      <c r="K23" s="361"/>
    </row>
    <row r="24" spans="1:18" s="10" customFormat="1" ht="18.75" x14ac:dyDescent="0.3">
      <c r="A24" s="29"/>
      <c r="B24" s="45"/>
      <c r="C24" s="29"/>
      <c r="D24" s="361" t="s">
        <v>172</v>
      </c>
      <c r="E24" s="361"/>
      <c r="F24" s="361"/>
      <c r="G24" s="361"/>
      <c r="H24" s="361"/>
      <c r="I24" s="363" t="s">
        <v>142</v>
      </c>
      <c r="J24" s="363"/>
      <c r="K24" s="363"/>
    </row>
    <row r="25" spans="1:18" s="10" customFormat="1" ht="53.25" customHeight="1" x14ac:dyDescent="0.25">
      <c r="B25" s="45"/>
      <c r="D25" s="10" t="s">
        <v>143</v>
      </c>
      <c r="E25" s="242"/>
    </row>
    <row r="26" spans="1:18" s="10" customFormat="1" x14ac:dyDescent="0.25">
      <c r="B26" s="45"/>
      <c r="E26" s="242"/>
    </row>
    <row r="27" spans="1:18" s="10" customFormat="1" ht="17.25" customHeight="1" x14ac:dyDescent="0.25">
      <c r="A27" s="363" t="s">
        <v>144</v>
      </c>
      <c r="B27" s="363"/>
      <c r="C27" s="363"/>
      <c r="D27" s="363" t="s">
        <v>145</v>
      </c>
      <c r="E27" s="363"/>
      <c r="F27" s="363"/>
      <c r="G27" s="363"/>
      <c r="H27" s="363"/>
      <c r="I27" s="363" t="s">
        <v>146</v>
      </c>
      <c r="J27" s="363"/>
      <c r="K27" s="363"/>
    </row>
    <row r="28" spans="1:18" customFormat="1" ht="16.5" customHeight="1" x14ac:dyDescent="0.3">
      <c r="A28" s="362" t="s">
        <v>124</v>
      </c>
      <c r="B28" s="362"/>
      <c r="C28" s="362"/>
      <c r="D28" s="362"/>
      <c r="E28" s="242"/>
      <c r="F28" s="12"/>
      <c r="I28" s="13"/>
      <c r="J28" s="13"/>
    </row>
    <row r="29" spans="1:18" customFormat="1" ht="16.5" customHeight="1" x14ac:dyDescent="0.3">
      <c r="A29" s="363" t="s">
        <v>125</v>
      </c>
      <c r="B29" s="363"/>
      <c r="C29" s="363"/>
      <c r="D29" s="363"/>
      <c r="E29" s="243"/>
      <c r="F29" s="12"/>
      <c r="I29" s="13"/>
      <c r="J29" s="13"/>
    </row>
    <row r="30" spans="1:18" customFormat="1" ht="1.5" customHeight="1" x14ac:dyDescent="0.3">
      <c r="A30" s="30"/>
      <c r="B30" s="244"/>
      <c r="C30" s="30"/>
      <c r="D30" s="30"/>
      <c r="E30" s="243"/>
      <c r="F30" s="12"/>
      <c r="I30" s="13"/>
      <c r="J30" s="13"/>
    </row>
    <row r="31" spans="1:18" customFormat="1" ht="18" customHeight="1" x14ac:dyDescent="0.25">
      <c r="A31" s="363" t="s">
        <v>126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</row>
    <row r="32" spans="1:18" customFormat="1" ht="18" customHeight="1" x14ac:dyDescent="0.25">
      <c r="A32" s="363" t="s">
        <v>1087</v>
      </c>
      <c r="B32" s="363"/>
      <c r="C32" s="363"/>
      <c r="D32" s="363"/>
      <c r="E32" s="363"/>
      <c r="F32" s="363"/>
      <c r="G32" s="363"/>
      <c r="H32" s="363"/>
      <c r="I32" s="363"/>
      <c r="J32" s="363"/>
      <c r="K32" s="363"/>
    </row>
    <row r="33" spans="1:18" s="33" customFormat="1" ht="17.25" customHeight="1" x14ac:dyDescent="0.25">
      <c r="A33" s="370" t="s">
        <v>421</v>
      </c>
      <c r="B33" s="370"/>
      <c r="C33" s="370"/>
      <c r="D33" s="370"/>
      <c r="E33" s="370"/>
      <c r="F33" s="370"/>
      <c r="G33" s="370"/>
      <c r="H33" s="370"/>
      <c r="I33" s="370"/>
      <c r="J33" s="370"/>
      <c r="K33" s="370"/>
    </row>
    <row r="34" spans="1:18" customFormat="1" ht="3" customHeight="1" x14ac:dyDescent="0.25">
      <c r="A34" s="15"/>
      <c r="B34" s="44"/>
      <c r="C34" s="17"/>
      <c r="D34" s="18"/>
      <c r="E34" s="15"/>
      <c r="F34" s="19"/>
      <c r="G34" s="15"/>
      <c r="H34" s="17"/>
      <c r="I34" s="20"/>
      <c r="J34" s="20"/>
    </row>
    <row r="35" spans="1:18" s="23" customFormat="1" ht="14.25" customHeight="1" x14ac:dyDescent="0.2">
      <c r="A35" s="364" t="s">
        <v>118</v>
      </c>
      <c r="B35" s="364" t="s">
        <v>127</v>
      </c>
      <c r="C35" s="366" t="s">
        <v>128</v>
      </c>
      <c r="D35" s="367"/>
      <c r="E35" s="364" t="s">
        <v>129</v>
      </c>
      <c r="F35" s="21" t="s">
        <v>130</v>
      </c>
      <c r="G35" s="21" t="s">
        <v>182</v>
      </c>
      <c r="H35" s="21" t="s">
        <v>131</v>
      </c>
      <c r="I35" s="21" t="s">
        <v>132</v>
      </c>
      <c r="J35" s="22" t="s">
        <v>133</v>
      </c>
      <c r="K35" s="364" t="s">
        <v>134</v>
      </c>
    </row>
    <row r="36" spans="1:18" s="23" customFormat="1" ht="14.25" customHeight="1" x14ac:dyDescent="0.2">
      <c r="A36" s="365"/>
      <c r="B36" s="365"/>
      <c r="C36" s="368"/>
      <c r="D36" s="369"/>
      <c r="E36" s="365"/>
      <c r="F36" s="24" t="s">
        <v>135</v>
      </c>
      <c r="G36" s="24" t="s">
        <v>169</v>
      </c>
      <c r="H36" s="24" t="s">
        <v>136</v>
      </c>
      <c r="I36" s="24" t="s">
        <v>137</v>
      </c>
      <c r="J36" s="25" t="s">
        <v>138</v>
      </c>
      <c r="K36" s="365"/>
    </row>
    <row r="37" spans="1:18" ht="16.5" customHeight="1" x14ac:dyDescent="0.25">
      <c r="A37" s="288">
        <v>1</v>
      </c>
      <c r="B37" s="278" t="s">
        <v>377</v>
      </c>
      <c r="C37" s="290" t="s">
        <v>378</v>
      </c>
      <c r="D37" s="291" t="s">
        <v>32</v>
      </c>
      <c r="E37" s="292" t="s">
        <v>379</v>
      </c>
      <c r="F37" s="297">
        <v>4</v>
      </c>
      <c r="G37" s="293">
        <v>98</v>
      </c>
      <c r="H37" s="296" t="s">
        <v>121</v>
      </c>
      <c r="I37" s="53" t="s">
        <v>149</v>
      </c>
      <c r="J37" s="265">
        <v>1150000</v>
      </c>
      <c r="K37" s="265"/>
      <c r="L37" s="295" t="s">
        <v>88</v>
      </c>
      <c r="N37" s="293">
        <v>16</v>
      </c>
      <c r="O37" s="293">
        <v>16</v>
      </c>
      <c r="P37" s="293">
        <v>16</v>
      </c>
      <c r="Q37" s="293">
        <v>8.7799999999999994</v>
      </c>
      <c r="R37" s="2"/>
    </row>
    <row r="38" spans="1:18" ht="16.5" customHeight="1" x14ac:dyDescent="0.25">
      <c r="A38" s="288">
        <v>2</v>
      </c>
      <c r="B38" s="278" t="s">
        <v>1088</v>
      </c>
      <c r="C38" s="290" t="s">
        <v>1089</v>
      </c>
      <c r="D38" s="291" t="s">
        <v>1090</v>
      </c>
      <c r="E38" s="292" t="s">
        <v>801</v>
      </c>
      <c r="F38" s="293">
        <v>3.63</v>
      </c>
      <c r="G38" s="293">
        <v>94</v>
      </c>
      <c r="H38" s="296" t="s">
        <v>121</v>
      </c>
      <c r="I38" s="53" t="s">
        <v>149</v>
      </c>
      <c r="J38" s="151">
        <v>1150000</v>
      </c>
      <c r="K38" s="151"/>
      <c r="L38" s="295" t="s">
        <v>88</v>
      </c>
      <c r="N38" s="293">
        <v>16</v>
      </c>
      <c r="O38" s="293">
        <v>16</v>
      </c>
      <c r="P38" s="293">
        <v>16</v>
      </c>
      <c r="Q38" s="293">
        <v>8.31</v>
      </c>
      <c r="R38" s="2"/>
    </row>
    <row r="39" spans="1:18" ht="16.5" customHeight="1" x14ac:dyDescent="0.25">
      <c r="A39" s="288">
        <v>3</v>
      </c>
      <c r="B39" s="278" t="s">
        <v>1091</v>
      </c>
      <c r="C39" s="290" t="s">
        <v>1092</v>
      </c>
      <c r="D39" s="291" t="s">
        <v>271</v>
      </c>
      <c r="E39" s="292" t="s">
        <v>1093</v>
      </c>
      <c r="F39" s="293">
        <v>3.88</v>
      </c>
      <c r="G39" s="293">
        <v>89</v>
      </c>
      <c r="H39" s="296" t="s">
        <v>152</v>
      </c>
      <c r="I39" s="144" t="s">
        <v>123</v>
      </c>
      <c r="J39" s="151">
        <v>1050000</v>
      </c>
      <c r="K39" s="151"/>
      <c r="L39" s="295" t="s">
        <v>88</v>
      </c>
      <c r="N39" s="293">
        <v>16</v>
      </c>
      <c r="O39" s="293">
        <v>16</v>
      </c>
      <c r="P39" s="293">
        <v>16</v>
      </c>
      <c r="Q39" s="293">
        <v>8.74</v>
      </c>
      <c r="R39" s="2"/>
    </row>
    <row r="40" spans="1:18" ht="16.5" customHeight="1" x14ac:dyDescent="0.25">
      <c r="A40" s="288">
        <v>4</v>
      </c>
      <c r="B40" s="278" t="s">
        <v>1094</v>
      </c>
      <c r="C40" s="290" t="s">
        <v>1095</v>
      </c>
      <c r="D40" s="291" t="s">
        <v>3</v>
      </c>
      <c r="E40" s="292" t="s">
        <v>801</v>
      </c>
      <c r="F40" s="293">
        <v>3.88</v>
      </c>
      <c r="G40" s="293">
        <v>89</v>
      </c>
      <c r="H40" s="296" t="s">
        <v>152</v>
      </c>
      <c r="I40" s="144" t="s">
        <v>123</v>
      </c>
      <c r="J40" s="151">
        <v>1050000</v>
      </c>
      <c r="K40" s="151"/>
      <c r="L40" s="295" t="s">
        <v>88</v>
      </c>
      <c r="N40" s="293">
        <v>16</v>
      </c>
      <c r="O40" s="293">
        <v>16</v>
      </c>
      <c r="P40" s="293">
        <v>16</v>
      </c>
      <c r="Q40" s="293">
        <v>8.7799999999999994</v>
      </c>
      <c r="R40" s="2"/>
    </row>
    <row r="41" spans="1:18" ht="16.5" customHeight="1" x14ac:dyDescent="0.25">
      <c r="A41" s="288">
        <v>5</v>
      </c>
      <c r="B41" s="278" t="s">
        <v>1096</v>
      </c>
      <c r="C41" s="290" t="s">
        <v>68</v>
      </c>
      <c r="D41" s="291" t="s">
        <v>1097</v>
      </c>
      <c r="E41" s="292" t="s">
        <v>1098</v>
      </c>
      <c r="F41" s="293">
        <v>3.75</v>
      </c>
      <c r="G41" s="293">
        <v>89</v>
      </c>
      <c r="H41" s="296" t="s">
        <v>152</v>
      </c>
      <c r="I41" s="144" t="s">
        <v>123</v>
      </c>
      <c r="J41" s="151">
        <v>1050000</v>
      </c>
      <c r="K41" s="151"/>
      <c r="L41" s="295" t="s">
        <v>88</v>
      </c>
      <c r="N41" s="293">
        <v>16</v>
      </c>
      <c r="O41" s="293">
        <v>16</v>
      </c>
      <c r="P41" s="293">
        <v>16</v>
      </c>
      <c r="Q41" s="293">
        <v>8.4600000000000009</v>
      </c>
      <c r="R41" s="2"/>
    </row>
    <row r="42" spans="1:18" ht="16.5" customHeight="1" x14ac:dyDescent="0.25">
      <c r="A42" s="288">
        <v>6</v>
      </c>
      <c r="B42" s="278" t="s">
        <v>1099</v>
      </c>
      <c r="C42" s="290" t="s">
        <v>1100</v>
      </c>
      <c r="D42" s="291" t="s">
        <v>8</v>
      </c>
      <c r="E42" s="292" t="s">
        <v>1101</v>
      </c>
      <c r="F42" s="293">
        <v>3.75</v>
      </c>
      <c r="G42" s="293">
        <v>89</v>
      </c>
      <c r="H42" s="296" t="s">
        <v>152</v>
      </c>
      <c r="I42" s="144" t="s">
        <v>123</v>
      </c>
      <c r="J42" s="151">
        <v>1050000</v>
      </c>
      <c r="K42" s="151"/>
      <c r="L42" s="295" t="s">
        <v>88</v>
      </c>
      <c r="N42" s="293">
        <v>16</v>
      </c>
      <c r="O42" s="293">
        <v>16</v>
      </c>
      <c r="P42" s="293">
        <v>16</v>
      </c>
      <c r="Q42" s="293">
        <v>8.48</v>
      </c>
      <c r="R42" s="2"/>
    </row>
    <row r="43" spans="1:18" ht="16.5" customHeight="1" x14ac:dyDescent="0.25">
      <c r="A43" s="288">
        <v>7</v>
      </c>
      <c r="B43" s="278" t="s">
        <v>1102</v>
      </c>
      <c r="C43" s="290" t="s">
        <v>191</v>
      </c>
      <c r="D43" s="291" t="s">
        <v>8</v>
      </c>
      <c r="E43" s="292" t="s">
        <v>481</v>
      </c>
      <c r="F43" s="293">
        <v>3.75</v>
      </c>
      <c r="G43" s="293">
        <v>89</v>
      </c>
      <c r="H43" s="296" t="s">
        <v>152</v>
      </c>
      <c r="I43" s="144" t="s">
        <v>123</v>
      </c>
      <c r="J43" s="151">
        <v>1050000</v>
      </c>
      <c r="K43" s="151"/>
      <c r="L43" s="295" t="s">
        <v>88</v>
      </c>
      <c r="N43" s="293">
        <v>16</v>
      </c>
      <c r="O43" s="293">
        <v>16</v>
      </c>
      <c r="P43" s="293">
        <v>16</v>
      </c>
      <c r="Q43" s="293">
        <v>8.73</v>
      </c>
      <c r="R43" s="2"/>
    </row>
    <row r="44" spans="1:18" ht="16.5" customHeight="1" x14ac:dyDescent="0.25">
      <c r="A44" s="288">
        <v>8</v>
      </c>
      <c r="B44" s="278" t="s">
        <v>1103</v>
      </c>
      <c r="C44" s="290" t="s">
        <v>543</v>
      </c>
      <c r="D44" s="291" t="s">
        <v>4</v>
      </c>
      <c r="E44" s="292" t="s">
        <v>1104</v>
      </c>
      <c r="F44" s="293">
        <v>3.63</v>
      </c>
      <c r="G44" s="293">
        <v>89</v>
      </c>
      <c r="H44" s="296" t="s">
        <v>152</v>
      </c>
      <c r="I44" s="144" t="s">
        <v>123</v>
      </c>
      <c r="J44" s="151">
        <v>1050000</v>
      </c>
      <c r="K44" s="151"/>
      <c r="L44" s="295" t="s">
        <v>88</v>
      </c>
      <c r="N44" s="293">
        <v>16</v>
      </c>
      <c r="O44" s="293">
        <v>16</v>
      </c>
      <c r="P44" s="293">
        <v>16</v>
      </c>
      <c r="Q44" s="293">
        <v>8.5299999999999994</v>
      </c>
      <c r="R44" s="2"/>
    </row>
    <row r="45" spans="1:18" ht="16.5" customHeight="1" x14ac:dyDescent="0.25">
      <c r="A45" s="288">
        <v>9</v>
      </c>
      <c r="B45" s="278" t="s">
        <v>1105</v>
      </c>
      <c r="C45" s="290" t="s">
        <v>1106</v>
      </c>
      <c r="D45" s="291" t="s">
        <v>10</v>
      </c>
      <c r="E45" s="292" t="s">
        <v>1107</v>
      </c>
      <c r="F45" s="293">
        <v>3.63</v>
      </c>
      <c r="G45" s="293">
        <v>89</v>
      </c>
      <c r="H45" s="296" t="s">
        <v>152</v>
      </c>
      <c r="I45" s="144" t="s">
        <v>123</v>
      </c>
      <c r="J45" s="151">
        <v>1050000</v>
      </c>
      <c r="K45" s="151"/>
      <c r="L45" s="295" t="s">
        <v>88</v>
      </c>
      <c r="N45" s="293">
        <v>16</v>
      </c>
      <c r="O45" s="293">
        <v>16</v>
      </c>
      <c r="P45" s="293">
        <v>16</v>
      </c>
      <c r="Q45" s="293">
        <v>8.66</v>
      </c>
      <c r="R45" s="2"/>
    </row>
    <row r="46" spans="1:18" ht="16.5" customHeight="1" x14ac:dyDescent="0.25">
      <c r="A46" s="288">
        <v>10</v>
      </c>
      <c r="B46" s="278" t="s">
        <v>1108</v>
      </c>
      <c r="C46" s="290" t="s">
        <v>1109</v>
      </c>
      <c r="D46" s="291" t="s">
        <v>1110</v>
      </c>
      <c r="E46" s="292" t="s">
        <v>627</v>
      </c>
      <c r="F46" s="293">
        <v>3.63</v>
      </c>
      <c r="G46" s="293">
        <v>89</v>
      </c>
      <c r="H46" s="296" t="s">
        <v>152</v>
      </c>
      <c r="I46" s="144" t="s">
        <v>123</v>
      </c>
      <c r="J46" s="151">
        <v>1050000</v>
      </c>
      <c r="K46" s="151"/>
      <c r="L46" s="295" t="s">
        <v>88</v>
      </c>
      <c r="N46" s="293">
        <v>16</v>
      </c>
      <c r="O46" s="293">
        <v>16</v>
      </c>
      <c r="P46" s="293">
        <v>16</v>
      </c>
      <c r="Q46" s="293">
        <v>8.5500000000000007</v>
      </c>
      <c r="R46" s="2"/>
    </row>
    <row r="47" spans="1:18" ht="16.5" customHeight="1" x14ac:dyDescent="0.25">
      <c r="A47" s="288">
        <v>11</v>
      </c>
      <c r="B47" s="278" t="s">
        <v>1111</v>
      </c>
      <c r="C47" s="290" t="s">
        <v>1112</v>
      </c>
      <c r="D47" s="291" t="s">
        <v>47</v>
      </c>
      <c r="E47" s="292" t="s">
        <v>1113</v>
      </c>
      <c r="F47" s="293">
        <v>3.57</v>
      </c>
      <c r="G47" s="293">
        <v>89</v>
      </c>
      <c r="H47" s="296" t="s">
        <v>152</v>
      </c>
      <c r="I47" s="144" t="s">
        <v>123</v>
      </c>
      <c r="J47" s="151">
        <v>1050000</v>
      </c>
      <c r="K47" s="151"/>
      <c r="L47" s="295" t="s">
        <v>88</v>
      </c>
      <c r="N47" s="293">
        <v>14</v>
      </c>
      <c r="O47" s="293">
        <v>14</v>
      </c>
      <c r="P47" s="293">
        <v>14</v>
      </c>
      <c r="Q47" s="293">
        <v>8.57</v>
      </c>
      <c r="R47" s="2"/>
    </row>
    <row r="48" spans="1:18" ht="16.5" customHeight="1" x14ac:dyDescent="0.25">
      <c r="A48" s="288">
        <v>12</v>
      </c>
      <c r="B48" s="278" t="s">
        <v>380</v>
      </c>
      <c r="C48" s="290" t="s">
        <v>89</v>
      </c>
      <c r="D48" s="291" t="s">
        <v>28</v>
      </c>
      <c r="E48" s="292" t="s">
        <v>84</v>
      </c>
      <c r="F48" s="293">
        <v>3.57</v>
      </c>
      <c r="G48" s="293">
        <v>89</v>
      </c>
      <c r="H48" s="296" t="s">
        <v>152</v>
      </c>
      <c r="I48" s="144" t="s">
        <v>123</v>
      </c>
      <c r="J48" s="151">
        <v>1050000</v>
      </c>
      <c r="K48" s="151"/>
      <c r="L48" s="295" t="s">
        <v>88</v>
      </c>
      <c r="N48" s="293">
        <v>14</v>
      </c>
      <c r="O48" s="293">
        <v>14</v>
      </c>
      <c r="P48" s="293">
        <v>14</v>
      </c>
      <c r="Q48" s="293">
        <v>8.4600000000000009</v>
      </c>
      <c r="R48" s="2"/>
    </row>
    <row r="49" spans="1:18" ht="16.5" customHeight="1" x14ac:dyDescent="0.25">
      <c r="A49" s="288">
        <v>13</v>
      </c>
      <c r="B49" s="278" t="s">
        <v>1114</v>
      </c>
      <c r="C49" s="290" t="s">
        <v>36</v>
      </c>
      <c r="D49" s="291" t="s">
        <v>193</v>
      </c>
      <c r="E49" s="292" t="s">
        <v>1093</v>
      </c>
      <c r="F49" s="293">
        <v>3.57</v>
      </c>
      <c r="G49" s="293">
        <v>89</v>
      </c>
      <c r="H49" s="296" t="s">
        <v>152</v>
      </c>
      <c r="I49" s="144" t="s">
        <v>123</v>
      </c>
      <c r="J49" s="151">
        <v>1050000</v>
      </c>
      <c r="K49" s="151"/>
      <c r="L49" s="295" t="s">
        <v>88</v>
      </c>
      <c r="N49" s="293">
        <v>14</v>
      </c>
      <c r="O49" s="293">
        <v>14</v>
      </c>
      <c r="P49" s="293">
        <v>14</v>
      </c>
      <c r="Q49" s="293">
        <v>8.27</v>
      </c>
      <c r="R49" s="2"/>
    </row>
    <row r="50" spans="1:18" ht="16.5" customHeight="1" x14ac:dyDescent="0.25">
      <c r="A50" s="288">
        <v>14</v>
      </c>
      <c r="B50" s="278" t="s">
        <v>1115</v>
      </c>
      <c r="C50" s="290" t="s">
        <v>1116</v>
      </c>
      <c r="D50" s="291" t="s">
        <v>1117</v>
      </c>
      <c r="E50" s="292" t="s">
        <v>1118</v>
      </c>
      <c r="F50" s="297">
        <v>3.5</v>
      </c>
      <c r="G50" s="293">
        <v>89</v>
      </c>
      <c r="H50" s="296" t="s">
        <v>152</v>
      </c>
      <c r="I50" s="144" t="s">
        <v>123</v>
      </c>
      <c r="J50" s="151">
        <v>1050000</v>
      </c>
      <c r="K50" s="151"/>
      <c r="L50" s="295" t="s">
        <v>88</v>
      </c>
      <c r="N50" s="293">
        <v>16</v>
      </c>
      <c r="O50" s="293">
        <v>16</v>
      </c>
      <c r="P50" s="293">
        <v>16</v>
      </c>
      <c r="Q50" s="293">
        <v>8.31</v>
      </c>
      <c r="R50" s="2"/>
    </row>
    <row r="51" spans="1:18" ht="16.5" customHeight="1" x14ac:dyDescent="0.25">
      <c r="A51" s="288">
        <v>15</v>
      </c>
      <c r="B51" s="278" t="s">
        <v>1119</v>
      </c>
      <c r="C51" s="290" t="s">
        <v>494</v>
      </c>
      <c r="D51" s="291" t="s">
        <v>57</v>
      </c>
      <c r="E51" s="292" t="s">
        <v>1120</v>
      </c>
      <c r="F51" s="297">
        <v>3.5</v>
      </c>
      <c r="G51" s="293">
        <v>89</v>
      </c>
      <c r="H51" s="296" t="s">
        <v>152</v>
      </c>
      <c r="I51" s="144" t="s">
        <v>123</v>
      </c>
      <c r="J51" s="151">
        <v>1050000</v>
      </c>
      <c r="K51" s="151"/>
      <c r="L51" s="295" t="s">
        <v>88</v>
      </c>
      <c r="N51" s="293">
        <v>16</v>
      </c>
      <c r="O51" s="293">
        <v>16</v>
      </c>
      <c r="P51" s="293">
        <v>16</v>
      </c>
      <c r="Q51" s="293">
        <v>8.23</v>
      </c>
      <c r="R51" s="2"/>
    </row>
    <row r="52" spans="1:18" ht="16.5" customHeight="1" x14ac:dyDescent="0.25">
      <c r="A52" s="288">
        <v>16</v>
      </c>
      <c r="B52" s="278" t="s">
        <v>1121</v>
      </c>
      <c r="C52" s="290" t="s">
        <v>1122</v>
      </c>
      <c r="D52" s="291" t="s">
        <v>46</v>
      </c>
      <c r="E52" s="292" t="s">
        <v>1123</v>
      </c>
      <c r="F52" s="297">
        <v>3.5</v>
      </c>
      <c r="G52" s="293">
        <v>96</v>
      </c>
      <c r="H52" s="296" t="s">
        <v>121</v>
      </c>
      <c r="I52" s="144" t="s">
        <v>123</v>
      </c>
      <c r="J52" s="151">
        <v>1050000</v>
      </c>
      <c r="K52" s="151"/>
      <c r="L52" s="295" t="s">
        <v>88</v>
      </c>
      <c r="N52" s="293">
        <v>16</v>
      </c>
      <c r="O52" s="293">
        <v>16</v>
      </c>
      <c r="P52" s="293">
        <v>16</v>
      </c>
      <c r="Q52" s="293">
        <v>8.36</v>
      </c>
      <c r="R52" s="2"/>
    </row>
    <row r="53" spans="1:18" ht="16.5" customHeight="1" x14ac:dyDescent="0.25">
      <c r="A53" s="288">
        <v>17</v>
      </c>
      <c r="B53" s="278" t="s">
        <v>1124</v>
      </c>
      <c r="C53" s="290" t="s">
        <v>1125</v>
      </c>
      <c r="D53" s="291" t="s">
        <v>42</v>
      </c>
      <c r="E53" s="292" t="s">
        <v>1126</v>
      </c>
      <c r="F53" s="297">
        <v>3.5</v>
      </c>
      <c r="G53" s="293">
        <v>89</v>
      </c>
      <c r="H53" s="296" t="s">
        <v>152</v>
      </c>
      <c r="I53" s="144" t="s">
        <v>123</v>
      </c>
      <c r="J53" s="151">
        <v>1050000</v>
      </c>
      <c r="K53" s="151"/>
      <c r="L53" s="295" t="s">
        <v>88</v>
      </c>
      <c r="N53" s="293">
        <v>16</v>
      </c>
      <c r="O53" s="293">
        <v>16</v>
      </c>
      <c r="P53" s="293">
        <v>16</v>
      </c>
      <c r="Q53" s="293">
        <v>8.5399999999999991</v>
      </c>
      <c r="R53" s="2"/>
    </row>
    <row r="54" spans="1:18" ht="16.5" customHeight="1" x14ac:dyDescent="0.25">
      <c r="A54" s="288">
        <v>18</v>
      </c>
      <c r="B54" s="278" t="s">
        <v>1127</v>
      </c>
      <c r="C54" s="290" t="s">
        <v>22</v>
      </c>
      <c r="D54" s="291" t="s">
        <v>271</v>
      </c>
      <c r="E54" s="292" t="s">
        <v>1128</v>
      </c>
      <c r="F54" s="297">
        <v>3.5</v>
      </c>
      <c r="G54" s="293">
        <v>89</v>
      </c>
      <c r="H54" s="296" t="s">
        <v>152</v>
      </c>
      <c r="I54" s="144" t="s">
        <v>123</v>
      </c>
      <c r="J54" s="151">
        <v>1050000</v>
      </c>
      <c r="K54" s="151"/>
      <c r="L54" s="295" t="s">
        <v>88</v>
      </c>
      <c r="N54" s="293">
        <v>16</v>
      </c>
      <c r="O54" s="293">
        <v>16</v>
      </c>
      <c r="P54" s="293">
        <v>16</v>
      </c>
      <c r="Q54" s="293">
        <v>8.31</v>
      </c>
      <c r="R54" s="2"/>
    </row>
    <row r="55" spans="1:18" ht="16.5" customHeight="1" x14ac:dyDescent="0.25">
      <c r="A55" s="288">
        <v>19</v>
      </c>
      <c r="B55" s="278" t="s">
        <v>1129</v>
      </c>
      <c r="C55" s="290" t="s">
        <v>1130</v>
      </c>
      <c r="D55" s="291" t="s">
        <v>3</v>
      </c>
      <c r="E55" s="292" t="s">
        <v>1131</v>
      </c>
      <c r="F55" s="297">
        <v>3.5</v>
      </c>
      <c r="G55" s="293">
        <v>89</v>
      </c>
      <c r="H55" s="296" t="s">
        <v>152</v>
      </c>
      <c r="I55" s="144" t="s">
        <v>123</v>
      </c>
      <c r="J55" s="167">
        <v>1050000</v>
      </c>
      <c r="K55" s="167"/>
      <c r="L55" s="299" t="s">
        <v>88</v>
      </c>
      <c r="N55" s="293">
        <v>16</v>
      </c>
      <c r="O55" s="293">
        <v>16</v>
      </c>
      <c r="P55" s="293">
        <v>16</v>
      </c>
      <c r="Q55" s="293">
        <v>8.5500000000000007</v>
      </c>
      <c r="R55" s="2"/>
    </row>
    <row r="56" spans="1:18" ht="17.25" customHeight="1" x14ac:dyDescent="0.25">
      <c r="A56" s="405" t="s">
        <v>139</v>
      </c>
      <c r="B56" s="406"/>
      <c r="C56" s="406"/>
      <c r="D56" s="406"/>
      <c r="E56" s="406"/>
      <c r="F56" s="406"/>
      <c r="G56" s="406"/>
      <c r="H56" s="406"/>
      <c r="I56" s="407"/>
      <c r="J56" s="171">
        <f>SUM(J37:J55)</f>
        <v>20150000</v>
      </c>
      <c r="K56" s="300"/>
      <c r="L56" s="301"/>
      <c r="N56" s="293"/>
      <c r="O56" s="293"/>
      <c r="P56" s="293"/>
      <c r="Q56" s="293"/>
      <c r="R56" s="2"/>
    </row>
    <row r="57" spans="1:18" ht="21" customHeight="1" x14ac:dyDescent="0.25">
      <c r="A57" s="384" t="s">
        <v>1132</v>
      </c>
      <c r="B57" s="384"/>
      <c r="C57" s="384"/>
      <c r="D57" s="384"/>
      <c r="E57" s="384"/>
      <c r="F57" s="384"/>
      <c r="G57" s="384"/>
      <c r="H57" s="384"/>
      <c r="I57" s="384"/>
      <c r="J57" s="404"/>
      <c r="K57" s="404"/>
      <c r="L57" s="6"/>
      <c r="M57" s="6"/>
      <c r="N57" s="6"/>
      <c r="O57" s="6"/>
      <c r="P57" s="6"/>
      <c r="Q57" s="2"/>
      <c r="R57" s="2"/>
    </row>
    <row r="58" spans="1:18" s="10" customFormat="1" ht="20.25" customHeight="1" x14ac:dyDescent="0.25">
      <c r="A58" s="361" t="s">
        <v>140</v>
      </c>
      <c r="B58" s="361"/>
      <c r="C58" s="361"/>
      <c r="D58" s="361" t="s">
        <v>171</v>
      </c>
      <c r="E58" s="361"/>
      <c r="F58" s="361"/>
      <c r="G58" s="361"/>
      <c r="H58" s="361"/>
      <c r="I58" s="361" t="s">
        <v>141</v>
      </c>
      <c r="J58" s="361"/>
      <c r="K58" s="361"/>
    </row>
    <row r="59" spans="1:18" s="10" customFormat="1" ht="18.75" x14ac:dyDescent="0.3">
      <c r="A59" s="29"/>
      <c r="B59" s="45"/>
      <c r="C59" s="29"/>
      <c r="D59" s="361" t="s">
        <v>172</v>
      </c>
      <c r="E59" s="361"/>
      <c r="F59" s="361"/>
      <c r="G59" s="361"/>
      <c r="H59" s="361"/>
      <c r="I59" s="363" t="s">
        <v>142</v>
      </c>
      <c r="J59" s="363"/>
      <c r="K59" s="363"/>
    </row>
    <row r="60" spans="1:18" s="10" customFormat="1" ht="36.75" customHeight="1" x14ac:dyDescent="0.25">
      <c r="B60" s="45"/>
      <c r="D60" s="10" t="s">
        <v>143</v>
      </c>
      <c r="E60" s="242"/>
    </row>
    <row r="61" spans="1:18" s="10" customFormat="1" x14ac:dyDescent="0.25">
      <c r="B61" s="45"/>
      <c r="E61" s="242"/>
    </row>
    <row r="62" spans="1:18" s="10" customFormat="1" ht="17.25" customHeight="1" x14ac:dyDescent="0.25">
      <c r="A62" s="363" t="s">
        <v>144</v>
      </c>
      <c r="B62" s="363"/>
      <c r="C62" s="363"/>
      <c r="D62" s="363" t="s">
        <v>145</v>
      </c>
      <c r="E62" s="363"/>
      <c r="F62" s="363"/>
      <c r="G62" s="363"/>
      <c r="H62" s="363"/>
      <c r="I62" s="363" t="s">
        <v>146</v>
      </c>
      <c r="J62" s="363"/>
      <c r="K62" s="363"/>
    </row>
    <row r="63" spans="1:18" customFormat="1" ht="17.25" customHeight="1" x14ac:dyDescent="0.3">
      <c r="A63" s="362" t="s">
        <v>124</v>
      </c>
      <c r="B63" s="362"/>
      <c r="C63" s="362"/>
      <c r="D63" s="362"/>
      <c r="E63" s="242"/>
      <c r="F63" s="12"/>
      <c r="I63" s="13"/>
      <c r="J63" s="13"/>
    </row>
    <row r="64" spans="1:18" customFormat="1" ht="17.25" customHeight="1" x14ac:dyDescent="0.3">
      <c r="A64" s="363" t="s">
        <v>125</v>
      </c>
      <c r="B64" s="363"/>
      <c r="C64" s="363"/>
      <c r="D64" s="363"/>
      <c r="E64" s="243"/>
      <c r="F64" s="12"/>
      <c r="I64" s="13"/>
      <c r="J64" s="13"/>
    </row>
    <row r="65" spans="1:18" customFormat="1" ht="6" customHeight="1" x14ac:dyDescent="0.3">
      <c r="A65" s="243"/>
      <c r="B65" s="244"/>
      <c r="C65" s="243"/>
      <c r="D65" s="243"/>
      <c r="E65" s="243"/>
      <c r="F65" s="12"/>
      <c r="I65" s="13"/>
      <c r="J65" s="13"/>
    </row>
    <row r="66" spans="1:18" customFormat="1" ht="6" customHeight="1" x14ac:dyDescent="0.3">
      <c r="A66" s="243"/>
      <c r="B66" s="244"/>
      <c r="C66" s="243"/>
      <c r="D66" s="243"/>
      <c r="E66" s="243"/>
      <c r="F66" s="12"/>
      <c r="I66" s="13"/>
      <c r="J66" s="13"/>
    </row>
    <row r="67" spans="1:18" customFormat="1" ht="22.5" customHeight="1" x14ac:dyDescent="0.25">
      <c r="A67" s="363" t="s">
        <v>126</v>
      </c>
      <c r="B67" s="363"/>
      <c r="C67" s="363"/>
      <c r="D67" s="363"/>
      <c r="E67" s="363"/>
      <c r="F67" s="363"/>
      <c r="G67" s="363"/>
      <c r="H67" s="363"/>
      <c r="I67" s="363"/>
      <c r="J67" s="363"/>
      <c r="K67" s="363"/>
    </row>
    <row r="68" spans="1:18" customFormat="1" ht="22.5" customHeight="1" x14ac:dyDescent="0.25">
      <c r="A68" s="363" t="s">
        <v>1138</v>
      </c>
      <c r="B68" s="363"/>
      <c r="C68" s="363"/>
      <c r="D68" s="363"/>
      <c r="E68" s="363"/>
      <c r="F68" s="363"/>
      <c r="G68" s="363"/>
      <c r="H68" s="363"/>
      <c r="I68" s="363"/>
      <c r="J68" s="363"/>
      <c r="K68" s="363"/>
    </row>
    <row r="69" spans="1:18" s="33" customFormat="1" ht="22.5" customHeight="1" x14ac:dyDescent="0.25">
      <c r="A69" s="370" t="s">
        <v>421</v>
      </c>
      <c r="B69" s="370"/>
      <c r="C69" s="370"/>
      <c r="D69" s="370"/>
      <c r="E69" s="370"/>
      <c r="F69" s="370"/>
      <c r="G69" s="370"/>
      <c r="H69" s="370"/>
      <c r="I69" s="370"/>
      <c r="J69" s="370"/>
      <c r="K69" s="370"/>
    </row>
    <row r="70" spans="1:18" customFormat="1" ht="22.5" customHeight="1" x14ac:dyDescent="0.25">
      <c r="A70" s="15"/>
      <c r="B70" s="44"/>
      <c r="C70" s="17"/>
      <c r="D70" s="18"/>
      <c r="E70" s="15"/>
      <c r="F70" s="19"/>
      <c r="G70" s="15"/>
      <c r="H70" s="17"/>
      <c r="I70" s="20"/>
      <c r="J70" s="20"/>
    </row>
    <row r="71" spans="1:18" s="23" customFormat="1" ht="15.75" customHeight="1" x14ac:dyDescent="0.2">
      <c r="A71" s="364" t="s">
        <v>118</v>
      </c>
      <c r="B71" s="364" t="s">
        <v>127</v>
      </c>
      <c r="C71" s="366" t="s">
        <v>128</v>
      </c>
      <c r="D71" s="367"/>
      <c r="E71" s="364" t="s">
        <v>129</v>
      </c>
      <c r="F71" s="21" t="s">
        <v>130</v>
      </c>
      <c r="G71" s="21" t="s">
        <v>182</v>
      </c>
      <c r="H71" s="21" t="s">
        <v>131</v>
      </c>
      <c r="I71" s="21" t="s">
        <v>132</v>
      </c>
      <c r="J71" s="22" t="s">
        <v>133</v>
      </c>
      <c r="K71" s="364" t="s">
        <v>134</v>
      </c>
    </row>
    <row r="72" spans="1:18" s="23" customFormat="1" ht="15.75" customHeight="1" x14ac:dyDescent="0.2">
      <c r="A72" s="408"/>
      <c r="B72" s="408"/>
      <c r="C72" s="409"/>
      <c r="D72" s="410"/>
      <c r="E72" s="408"/>
      <c r="F72" s="276" t="s">
        <v>135</v>
      </c>
      <c r="G72" s="276" t="s">
        <v>169</v>
      </c>
      <c r="H72" s="276" t="s">
        <v>136</v>
      </c>
      <c r="I72" s="276" t="s">
        <v>137</v>
      </c>
      <c r="J72" s="277" t="s">
        <v>138</v>
      </c>
      <c r="K72" s="408"/>
    </row>
    <row r="73" spans="1:18" s="318" customFormat="1" ht="27.75" customHeight="1" x14ac:dyDescent="0.25">
      <c r="A73" s="309">
        <v>1</v>
      </c>
      <c r="B73" s="310" t="s">
        <v>1133</v>
      </c>
      <c r="C73" s="311" t="s">
        <v>1134</v>
      </c>
      <c r="D73" s="312" t="s">
        <v>52</v>
      </c>
      <c r="E73" s="313" t="s">
        <v>1135</v>
      </c>
      <c r="F73" s="305">
        <v>3.72</v>
      </c>
      <c r="G73" s="314">
        <v>90</v>
      </c>
      <c r="H73" s="305" t="s">
        <v>121</v>
      </c>
      <c r="I73" s="315" t="s">
        <v>149</v>
      </c>
      <c r="J73" s="316">
        <v>1150000</v>
      </c>
      <c r="K73" s="316"/>
      <c r="L73" s="317" t="s">
        <v>1136</v>
      </c>
      <c r="N73" s="296">
        <v>21</v>
      </c>
      <c r="O73" s="296">
        <v>18</v>
      </c>
      <c r="P73" s="296">
        <v>18</v>
      </c>
      <c r="Q73" s="296">
        <v>8.23</v>
      </c>
    </row>
    <row r="74" spans="1:18" s="46" customFormat="1" ht="29.25" customHeight="1" x14ac:dyDescent="0.25">
      <c r="A74" s="405" t="s">
        <v>139</v>
      </c>
      <c r="B74" s="406"/>
      <c r="C74" s="406"/>
      <c r="D74" s="406"/>
      <c r="E74" s="406"/>
      <c r="F74" s="406"/>
      <c r="G74" s="406"/>
      <c r="H74" s="406"/>
      <c r="I74" s="407"/>
      <c r="J74" s="308">
        <f>SUM(J73)</f>
        <v>1150000</v>
      </c>
      <c r="K74" s="302"/>
      <c r="L74" s="319"/>
      <c r="N74" s="279"/>
      <c r="O74" s="279"/>
      <c r="P74" s="279"/>
      <c r="Q74" s="279"/>
    </row>
    <row r="75" spans="1:18" ht="36.75" customHeight="1" x14ac:dyDescent="0.25">
      <c r="A75" s="384" t="s">
        <v>1137</v>
      </c>
      <c r="B75" s="384"/>
      <c r="C75" s="384"/>
      <c r="D75" s="384"/>
      <c r="E75" s="384"/>
      <c r="F75" s="384"/>
      <c r="G75" s="384"/>
      <c r="H75" s="384"/>
      <c r="I75" s="384"/>
      <c r="J75" s="384"/>
      <c r="K75" s="384"/>
      <c r="L75" s="6"/>
      <c r="M75" s="6"/>
      <c r="N75" s="6"/>
      <c r="O75" s="6"/>
      <c r="P75" s="6"/>
      <c r="Q75" s="2"/>
      <c r="R75" s="2"/>
    </row>
    <row r="76" spans="1:18" s="10" customFormat="1" ht="23.25" customHeight="1" x14ac:dyDescent="0.25">
      <c r="A76" s="361" t="s">
        <v>140</v>
      </c>
      <c r="B76" s="361"/>
      <c r="C76" s="361"/>
      <c r="D76" s="361" t="s">
        <v>171</v>
      </c>
      <c r="E76" s="361"/>
      <c r="F76" s="361"/>
      <c r="G76" s="361"/>
      <c r="H76" s="361"/>
      <c r="I76" s="361" t="s">
        <v>141</v>
      </c>
      <c r="J76" s="361"/>
      <c r="K76" s="361"/>
    </row>
    <row r="77" spans="1:18" s="10" customFormat="1" ht="18.75" x14ac:dyDescent="0.3">
      <c r="A77" s="29"/>
      <c r="B77" s="45"/>
      <c r="C77" s="29"/>
      <c r="D77" s="361" t="s">
        <v>172</v>
      </c>
      <c r="E77" s="361"/>
      <c r="F77" s="361"/>
      <c r="G77" s="361"/>
      <c r="H77" s="361"/>
      <c r="I77" s="363" t="s">
        <v>142</v>
      </c>
      <c r="J77" s="363"/>
      <c r="K77" s="363"/>
    </row>
    <row r="78" spans="1:18" s="10" customFormat="1" ht="54" customHeight="1" x14ac:dyDescent="0.25">
      <c r="B78" s="45"/>
      <c r="D78" s="10" t="s">
        <v>143</v>
      </c>
      <c r="E78" s="242"/>
    </row>
    <row r="79" spans="1:18" s="10" customFormat="1" x14ac:dyDescent="0.25">
      <c r="B79" s="45"/>
      <c r="E79" s="242"/>
    </row>
    <row r="80" spans="1:18" s="10" customFormat="1" ht="17.25" customHeight="1" x14ac:dyDescent="0.25">
      <c r="A80" s="363" t="s">
        <v>144</v>
      </c>
      <c r="B80" s="363"/>
      <c r="C80" s="363"/>
      <c r="D80" s="363" t="s">
        <v>145</v>
      </c>
      <c r="E80" s="363"/>
      <c r="F80" s="363"/>
      <c r="G80" s="363"/>
      <c r="H80" s="363"/>
      <c r="I80" s="363" t="s">
        <v>146</v>
      </c>
      <c r="J80" s="363"/>
      <c r="K80" s="363"/>
    </row>
  </sheetData>
  <sortState ref="B1:L20">
    <sortCondition ref="L1:L20"/>
  </sortState>
  <mergeCells count="60">
    <mergeCell ref="A1:D1"/>
    <mergeCell ref="A21:I21"/>
    <mergeCell ref="A56:I56"/>
    <mergeCell ref="K71:K72"/>
    <mergeCell ref="A62:C62"/>
    <mergeCell ref="A64:D64"/>
    <mergeCell ref="D62:H62"/>
    <mergeCell ref="I62:K62"/>
    <mergeCell ref="A63:D63"/>
    <mergeCell ref="A67:K67"/>
    <mergeCell ref="A68:K68"/>
    <mergeCell ref="A69:K69"/>
    <mergeCell ref="A71:A72"/>
    <mergeCell ref="B71:B72"/>
    <mergeCell ref="C71:D72"/>
    <mergeCell ref="E71:E72"/>
    <mergeCell ref="A58:C58"/>
    <mergeCell ref="D58:H58"/>
    <mergeCell ref="I58:K58"/>
    <mergeCell ref="D59:H59"/>
    <mergeCell ref="I59:K59"/>
    <mergeCell ref="A35:A36"/>
    <mergeCell ref="B35:B36"/>
    <mergeCell ref="C35:D36"/>
    <mergeCell ref="E35:E36"/>
    <mergeCell ref="K35:K36"/>
    <mergeCell ref="A22:K22"/>
    <mergeCell ref="A32:K32"/>
    <mergeCell ref="A33:K33"/>
    <mergeCell ref="A23:C23"/>
    <mergeCell ref="D23:H23"/>
    <mergeCell ref="I23:K23"/>
    <mergeCell ref="D24:H24"/>
    <mergeCell ref="I24:K24"/>
    <mergeCell ref="A57:K57"/>
    <mergeCell ref="I27:K27"/>
    <mergeCell ref="A2:D2"/>
    <mergeCell ref="A5:K5"/>
    <mergeCell ref="A6:K6"/>
    <mergeCell ref="A7:K7"/>
    <mergeCell ref="A9:A10"/>
    <mergeCell ref="A29:D29"/>
    <mergeCell ref="A27:C27"/>
    <mergeCell ref="D27:H27"/>
    <mergeCell ref="A31:K31"/>
    <mergeCell ref="B9:B10"/>
    <mergeCell ref="C9:D10"/>
    <mergeCell ref="E9:E10"/>
    <mergeCell ref="K9:K10"/>
    <mergeCell ref="A28:D28"/>
    <mergeCell ref="A74:I74"/>
    <mergeCell ref="A75:K75"/>
    <mergeCell ref="A76:C76"/>
    <mergeCell ref="D76:H76"/>
    <mergeCell ref="I76:K76"/>
    <mergeCell ref="D77:H77"/>
    <mergeCell ref="I77:K77"/>
    <mergeCell ref="A80:C80"/>
    <mergeCell ref="D80:H80"/>
    <mergeCell ref="I80:K80"/>
  </mergeCells>
  <pageMargins left="1.28" right="0.2" top="0.2" bottom="0.2" header="0.2" footer="0.2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7"/>
  <sheetViews>
    <sheetView topLeftCell="A55" workbookViewId="0">
      <selection activeCell="A102" sqref="A102:K102"/>
    </sheetView>
  </sheetViews>
  <sheetFormatPr defaultRowHeight="15.75" x14ac:dyDescent="0.25"/>
  <cols>
    <col min="1" max="1" width="4.28515625" style="1" customWidth="1"/>
    <col min="2" max="2" width="15.7109375" style="2" customWidth="1"/>
    <col min="3" max="3" width="19.5703125" style="2" customWidth="1"/>
    <col min="4" max="4" width="8.140625" style="2" customWidth="1"/>
    <col min="5" max="5" width="12.85546875" style="1" customWidth="1"/>
    <col min="6" max="6" width="7.7109375" style="1" customWidth="1"/>
    <col min="7" max="7" width="7.7109375" style="2" customWidth="1"/>
    <col min="8" max="8" width="12.5703125" style="2" customWidth="1"/>
    <col min="9" max="9" width="11.7109375" style="2" customWidth="1"/>
    <col min="10" max="10" width="15.140625" style="2" customWidth="1"/>
    <col min="11" max="11" width="13.85546875" style="1" customWidth="1"/>
    <col min="12" max="12" width="16.28515625" style="1" customWidth="1"/>
    <col min="13" max="13" width="11.7109375" style="1" customWidth="1"/>
    <col min="14" max="14" width="4.42578125" style="1" customWidth="1"/>
    <col min="15" max="15" width="6.28515625" style="1" customWidth="1"/>
    <col min="16" max="16" width="5.140625" customWidth="1"/>
    <col min="17" max="16384" width="9.140625" style="2"/>
  </cols>
  <sheetData>
    <row r="1" spans="1:18" customFormat="1" ht="17.25" customHeight="1" x14ac:dyDescent="0.3">
      <c r="A1" s="362" t="s">
        <v>124</v>
      </c>
      <c r="B1" s="362"/>
      <c r="C1" s="362"/>
      <c r="D1" s="362"/>
      <c r="E1" s="40"/>
      <c r="F1" s="12"/>
      <c r="I1" s="13"/>
    </row>
    <row r="2" spans="1:18" customFormat="1" ht="17.25" customHeight="1" x14ac:dyDescent="0.3">
      <c r="A2" s="363" t="s">
        <v>125</v>
      </c>
      <c r="B2" s="363"/>
      <c r="C2" s="363"/>
      <c r="D2" s="363"/>
      <c r="E2" s="41"/>
      <c r="F2" s="12"/>
      <c r="I2" s="13"/>
    </row>
    <row r="3" spans="1:18" customFormat="1" ht="6" customHeight="1" x14ac:dyDescent="0.3">
      <c r="A3" s="30"/>
      <c r="B3" s="30"/>
      <c r="C3" s="30"/>
      <c r="D3" s="30"/>
      <c r="E3" s="41"/>
      <c r="F3" s="12"/>
      <c r="I3" s="13"/>
    </row>
    <row r="4" spans="1:18" customFormat="1" ht="20.25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</row>
    <row r="5" spans="1:18" customFormat="1" ht="20.25" customHeight="1" x14ac:dyDescent="0.25">
      <c r="A5" s="363" t="s">
        <v>1201</v>
      </c>
      <c r="B5" s="363"/>
      <c r="C5" s="363"/>
      <c r="D5" s="363"/>
      <c r="E5" s="363"/>
      <c r="F5" s="363"/>
      <c r="G5" s="363"/>
      <c r="H5" s="363"/>
      <c r="I5" s="363"/>
      <c r="J5" s="363"/>
    </row>
    <row r="6" spans="1:18" s="33" customFormat="1" ht="20.2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</row>
    <row r="7" spans="1:18" customFormat="1" ht="10.5" customHeight="1" x14ac:dyDescent="0.25">
      <c r="A7" s="15"/>
      <c r="B7" s="16"/>
      <c r="C7" s="17"/>
      <c r="D7" s="18"/>
      <c r="E7" s="15"/>
      <c r="F7" s="19"/>
      <c r="G7" s="15"/>
      <c r="H7" s="17"/>
      <c r="I7" s="20"/>
    </row>
    <row r="8" spans="1:18" s="23" customFormat="1" ht="22.5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18" s="23" customFormat="1" ht="22.5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18" s="318" customFormat="1" ht="30" customHeight="1" x14ac:dyDescent="0.25">
      <c r="A10" s="320">
        <v>1</v>
      </c>
      <c r="B10" s="321" t="s">
        <v>91</v>
      </c>
      <c r="C10" s="322" t="s">
        <v>31</v>
      </c>
      <c r="D10" s="323" t="s">
        <v>39</v>
      </c>
      <c r="E10" s="324" t="s">
        <v>67</v>
      </c>
      <c r="F10" s="325">
        <v>3.19</v>
      </c>
      <c r="G10" s="320">
        <v>91</v>
      </c>
      <c r="H10" s="324" t="s">
        <v>121</v>
      </c>
      <c r="I10" s="326" t="s">
        <v>316</v>
      </c>
      <c r="J10" s="327">
        <v>970000</v>
      </c>
      <c r="L10" s="328" t="s">
        <v>1139</v>
      </c>
      <c r="M10" s="324">
        <v>16</v>
      </c>
      <c r="N10" s="324">
        <v>16</v>
      </c>
      <c r="O10" s="324">
        <v>16</v>
      </c>
      <c r="P10" s="325">
        <v>8.01</v>
      </c>
    </row>
    <row r="11" spans="1:18" ht="24.75" customHeight="1" x14ac:dyDescent="0.25">
      <c r="A11" s="405" t="s">
        <v>139</v>
      </c>
      <c r="B11" s="406"/>
      <c r="C11" s="406"/>
      <c r="D11" s="406"/>
      <c r="E11" s="406"/>
      <c r="F11" s="406"/>
      <c r="G11" s="406"/>
      <c r="H11" s="406"/>
      <c r="I11" s="407"/>
      <c r="J11" s="70">
        <f>SUM(J10)</f>
        <v>970000</v>
      </c>
      <c r="K11" s="106"/>
      <c r="L11" s="72"/>
      <c r="M11" s="94"/>
      <c r="N11" s="72"/>
      <c r="O11" s="48"/>
      <c r="P11" s="48"/>
      <c r="Q11" s="48"/>
      <c r="R11" s="48"/>
    </row>
    <row r="12" spans="1:18" ht="23.25" customHeight="1" x14ac:dyDescent="0.25">
      <c r="A12" s="384" t="s">
        <v>1140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6"/>
      <c r="M12" s="6"/>
      <c r="N12" s="6"/>
      <c r="O12" s="6"/>
      <c r="P12" s="2"/>
    </row>
    <row r="13" spans="1:18" s="10" customFormat="1" ht="27" customHeight="1" x14ac:dyDescent="0.25">
      <c r="A13" s="361" t="s">
        <v>140</v>
      </c>
      <c r="B13" s="361"/>
      <c r="C13" s="361"/>
      <c r="D13" s="361" t="s">
        <v>171</v>
      </c>
      <c r="E13" s="361"/>
      <c r="F13" s="361"/>
      <c r="G13" s="361"/>
      <c r="H13" s="361"/>
      <c r="I13" s="361" t="s">
        <v>141</v>
      </c>
      <c r="J13" s="361"/>
      <c r="K13" s="361"/>
    </row>
    <row r="14" spans="1:18" s="10" customFormat="1" ht="18.75" x14ac:dyDescent="0.3">
      <c r="A14" s="29"/>
      <c r="B14" s="45"/>
      <c r="C14" s="29"/>
      <c r="D14" s="361" t="s">
        <v>172</v>
      </c>
      <c r="E14" s="361"/>
      <c r="F14" s="361"/>
      <c r="G14" s="361"/>
      <c r="H14" s="361"/>
      <c r="I14" s="363" t="s">
        <v>142</v>
      </c>
      <c r="J14" s="363"/>
      <c r="K14" s="363"/>
    </row>
    <row r="15" spans="1:18" s="10" customFormat="1" ht="39" customHeight="1" x14ac:dyDescent="0.25">
      <c r="B15" s="45"/>
      <c r="D15" s="10" t="s">
        <v>143</v>
      </c>
      <c r="E15" s="40"/>
      <c r="F15" s="40"/>
    </row>
    <row r="16" spans="1:18" s="10" customFormat="1" x14ac:dyDescent="0.25">
      <c r="B16" s="45"/>
      <c r="E16" s="40"/>
      <c r="F16" s="40"/>
    </row>
    <row r="17" spans="1:11" s="10" customFormat="1" ht="17.25" customHeight="1" x14ac:dyDescent="0.25">
      <c r="A17" s="363" t="s">
        <v>144</v>
      </c>
      <c r="B17" s="363"/>
      <c r="C17" s="363"/>
      <c r="D17" s="363" t="s">
        <v>145</v>
      </c>
      <c r="E17" s="363"/>
      <c r="F17" s="363"/>
      <c r="G17" s="363"/>
      <c r="H17" s="363"/>
      <c r="I17" s="363" t="s">
        <v>146</v>
      </c>
      <c r="J17" s="363"/>
      <c r="K17" s="363"/>
    </row>
    <row r="18" spans="1:11" s="10" customFormat="1" x14ac:dyDescent="0.25">
      <c r="A18" s="30"/>
      <c r="B18" s="30"/>
      <c r="C18" s="30"/>
      <c r="D18" s="30"/>
      <c r="E18" s="41"/>
      <c r="F18" s="41"/>
      <c r="G18" s="30"/>
      <c r="H18" s="30"/>
      <c r="I18" s="30"/>
      <c r="J18" s="30"/>
    </row>
    <row r="19" spans="1:11" s="10" customFormat="1" x14ac:dyDescent="0.25">
      <c r="A19" s="243"/>
      <c r="B19" s="243"/>
      <c r="C19" s="243"/>
      <c r="D19" s="243"/>
      <c r="E19" s="243"/>
      <c r="F19" s="243"/>
      <c r="G19" s="243"/>
      <c r="H19" s="243"/>
      <c r="I19" s="243"/>
      <c r="J19" s="243"/>
    </row>
    <row r="20" spans="1:11" s="10" customFormat="1" x14ac:dyDescent="0.25">
      <c r="A20" s="243"/>
      <c r="B20" s="243"/>
      <c r="C20" s="243"/>
      <c r="D20" s="243"/>
      <c r="E20" s="243"/>
      <c r="F20" s="243"/>
      <c r="G20" s="243"/>
      <c r="H20" s="243"/>
      <c r="I20" s="243"/>
      <c r="J20" s="243"/>
    </row>
    <row r="21" spans="1:11" s="10" customFormat="1" x14ac:dyDescent="0.25">
      <c r="A21" s="243"/>
      <c r="B21" s="243"/>
      <c r="C21" s="243"/>
      <c r="D21" s="243"/>
      <c r="E21" s="243"/>
      <c r="F21" s="243"/>
      <c r="G21" s="243"/>
      <c r="H21" s="243"/>
      <c r="I21" s="243"/>
      <c r="J21" s="243"/>
    </row>
    <row r="22" spans="1:11" s="10" customFormat="1" x14ac:dyDescent="0.25">
      <c r="A22" s="243"/>
      <c r="B22" s="243"/>
      <c r="C22" s="243"/>
      <c r="D22" s="243"/>
      <c r="E22" s="243"/>
      <c r="F22" s="243"/>
      <c r="G22" s="243"/>
      <c r="H22" s="243"/>
      <c r="I22" s="243"/>
      <c r="J22" s="243"/>
    </row>
    <row r="23" spans="1:11" s="10" customFormat="1" x14ac:dyDescent="0.25">
      <c r="A23" s="243"/>
      <c r="B23" s="243"/>
      <c r="C23" s="243"/>
      <c r="D23" s="243"/>
      <c r="E23" s="243"/>
      <c r="F23" s="243"/>
      <c r="G23" s="243"/>
      <c r="H23" s="243"/>
      <c r="I23" s="243"/>
      <c r="J23" s="243"/>
    </row>
    <row r="24" spans="1:11" s="10" customFormat="1" x14ac:dyDescent="0.25">
      <c r="A24" s="243"/>
      <c r="B24" s="243"/>
      <c r="C24" s="243"/>
      <c r="D24" s="243"/>
      <c r="E24" s="243"/>
      <c r="F24" s="243"/>
      <c r="G24" s="243"/>
      <c r="H24" s="243"/>
      <c r="I24" s="243"/>
      <c r="J24" s="243"/>
    </row>
    <row r="25" spans="1:11" s="10" customFormat="1" x14ac:dyDescent="0.25">
      <c r="A25" s="243"/>
      <c r="B25" s="243"/>
      <c r="C25" s="243"/>
      <c r="D25" s="243"/>
      <c r="E25" s="243"/>
      <c r="F25" s="243"/>
      <c r="G25" s="243"/>
      <c r="H25" s="243"/>
      <c r="I25" s="243"/>
      <c r="J25" s="243"/>
    </row>
    <row r="26" spans="1:11" s="10" customFormat="1" x14ac:dyDescent="0.25">
      <c r="A26" s="243"/>
      <c r="B26" s="243"/>
      <c r="C26" s="243"/>
      <c r="D26" s="243"/>
      <c r="E26" s="243"/>
      <c r="F26" s="243"/>
      <c r="G26" s="243"/>
      <c r="H26" s="243"/>
      <c r="I26" s="243"/>
      <c r="J26" s="243"/>
    </row>
    <row r="27" spans="1:11" s="10" customFormat="1" x14ac:dyDescent="0.25">
      <c r="A27" s="243"/>
      <c r="B27" s="243"/>
      <c r="C27" s="243"/>
      <c r="D27" s="243"/>
      <c r="E27" s="243"/>
      <c r="F27" s="243"/>
      <c r="G27" s="243"/>
      <c r="H27" s="243"/>
      <c r="I27" s="243"/>
      <c r="J27" s="243"/>
    </row>
    <row r="28" spans="1:11" s="10" customFormat="1" x14ac:dyDescent="0.25">
      <c r="A28" s="243"/>
      <c r="B28" s="243"/>
      <c r="C28" s="243"/>
      <c r="D28" s="243"/>
      <c r="E28" s="243"/>
      <c r="F28" s="243"/>
      <c r="G28" s="243"/>
      <c r="H28" s="243"/>
      <c r="I28" s="243"/>
      <c r="J28" s="243"/>
    </row>
    <row r="29" spans="1:11" s="10" customFormat="1" x14ac:dyDescent="0.25">
      <c r="A29" s="30"/>
      <c r="B29" s="30"/>
      <c r="C29" s="30"/>
      <c r="D29" s="30"/>
      <c r="E29" s="41"/>
      <c r="F29" s="41"/>
      <c r="G29" s="30"/>
      <c r="H29" s="30"/>
      <c r="I29" s="30"/>
      <c r="J29" s="30"/>
    </row>
    <row r="30" spans="1:11" s="10" customFormat="1" x14ac:dyDescent="0.25">
      <c r="A30" s="30"/>
      <c r="B30" s="30"/>
      <c r="C30" s="30"/>
      <c r="D30" s="30"/>
      <c r="E30" s="41"/>
      <c r="F30" s="41"/>
      <c r="G30" s="30"/>
      <c r="H30" s="30"/>
      <c r="I30" s="30"/>
      <c r="J30" s="30"/>
    </row>
    <row r="31" spans="1:11" s="10" customFormat="1" x14ac:dyDescent="0.25">
      <c r="A31" s="64"/>
      <c r="B31" s="64"/>
      <c r="C31" s="64"/>
      <c r="D31" s="64"/>
      <c r="E31" s="64"/>
      <c r="F31" s="64"/>
      <c r="G31" s="64"/>
      <c r="H31" s="64"/>
      <c r="I31" s="64"/>
      <c r="J31" s="64"/>
    </row>
    <row r="32" spans="1:11" customFormat="1" ht="17.25" customHeight="1" x14ac:dyDescent="0.3">
      <c r="A32" s="362" t="s">
        <v>124</v>
      </c>
      <c r="B32" s="362"/>
      <c r="C32" s="362"/>
      <c r="D32" s="362"/>
      <c r="E32" s="40"/>
      <c r="F32" s="12"/>
      <c r="I32" s="13"/>
    </row>
    <row r="33" spans="1:18" customFormat="1" ht="17.25" customHeight="1" x14ac:dyDescent="0.3">
      <c r="A33" s="363" t="s">
        <v>125</v>
      </c>
      <c r="B33" s="363"/>
      <c r="C33" s="363"/>
      <c r="D33" s="363"/>
      <c r="E33" s="41"/>
      <c r="F33" s="12"/>
      <c r="I33" s="13"/>
    </row>
    <row r="34" spans="1:18" customFormat="1" ht="6.75" customHeight="1" x14ac:dyDescent="0.3">
      <c r="A34" s="30"/>
      <c r="B34" s="30"/>
      <c r="C34" s="30"/>
      <c r="D34" s="30"/>
      <c r="E34" s="41"/>
      <c r="F34" s="12"/>
      <c r="I34" s="13"/>
    </row>
    <row r="35" spans="1:18" customFormat="1" ht="21.75" customHeight="1" x14ac:dyDescent="0.25">
      <c r="A35" s="363" t="s">
        <v>126</v>
      </c>
      <c r="B35" s="363"/>
      <c r="C35" s="363"/>
      <c r="D35" s="363"/>
      <c r="E35" s="363"/>
      <c r="F35" s="363"/>
      <c r="G35" s="363"/>
      <c r="H35" s="363"/>
      <c r="I35" s="363"/>
      <c r="J35" s="363"/>
    </row>
    <row r="36" spans="1:18" customFormat="1" ht="21.75" customHeight="1" x14ac:dyDescent="0.25">
      <c r="A36" s="363" t="s">
        <v>1200</v>
      </c>
      <c r="B36" s="363"/>
      <c r="C36" s="363"/>
      <c r="D36" s="363"/>
      <c r="E36" s="363"/>
      <c r="F36" s="363"/>
      <c r="G36" s="363"/>
      <c r="H36" s="363"/>
      <c r="I36" s="363"/>
      <c r="J36" s="363"/>
    </row>
    <row r="37" spans="1:18" s="33" customFormat="1" ht="21.75" customHeight="1" x14ac:dyDescent="0.25">
      <c r="A37" s="370" t="s">
        <v>421</v>
      </c>
      <c r="B37" s="370"/>
      <c r="C37" s="370"/>
      <c r="D37" s="370"/>
      <c r="E37" s="370"/>
      <c r="F37" s="370"/>
      <c r="G37" s="370"/>
      <c r="H37" s="370"/>
      <c r="I37" s="370"/>
      <c r="J37" s="370"/>
      <c r="K37" s="370"/>
    </row>
    <row r="38" spans="1:18" customFormat="1" ht="14.25" customHeight="1" x14ac:dyDescent="0.25">
      <c r="A38" s="15"/>
      <c r="B38" s="16"/>
      <c r="C38" s="17"/>
      <c r="D38" s="18"/>
      <c r="E38" s="15"/>
      <c r="F38" s="19"/>
      <c r="G38" s="15"/>
      <c r="H38" s="17"/>
      <c r="I38" s="20"/>
    </row>
    <row r="39" spans="1:18" s="23" customFormat="1" ht="21.75" customHeight="1" x14ac:dyDescent="0.2">
      <c r="A39" s="364" t="s">
        <v>118</v>
      </c>
      <c r="B39" s="414" t="s">
        <v>127</v>
      </c>
      <c r="C39" s="415" t="s">
        <v>128</v>
      </c>
      <c r="D39" s="416"/>
      <c r="E39" s="414" t="s">
        <v>129</v>
      </c>
      <c r="F39" s="117" t="s">
        <v>130</v>
      </c>
      <c r="G39" s="117" t="s">
        <v>182</v>
      </c>
      <c r="H39" s="117" t="s">
        <v>131</v>
      </c>
      <c r="I39" s="117" t="s">
        <v>132</v>
      </c>
      <c r="J39" s="118" t="s">
        <v>133</v>
      </c>
      <c r="K39" s="414" t="s">
        <v>134</v>
      </c>
    </row>
    <row r="40" spans="1:18" s="23" customFormat="1" ht="21.75" customHeight="1" x14ac:dyDescent="0.2">
      <c r="A40" s="365"/>
      <c r="B40" s="365"/>
      <c r="C40" s="368"/>
      <c r="D40" s="369"/>
      <c r="E40" s="365"/>
      <c r="F40" s="24" t="s">
        <v>135</v>
      </c>
      <c r="G40" s="24" t="s">
        <v>169</v>
      </c>
      <c r="H40" s="24" t="s">
        <v>136</v>
      </c>
      <c r="I40" s="24" t="s">
        <v>137</v>
      </c>
      <c r="J40" s="25" t="s">
        <v>138</v>
      </c>
      <c r="K40" s="365"/>
    </row>
    <row r="41" spans="1:18" ht="24" customHeight="1" x14ac:dyDescent="0.25">
      <c r="A41" s="65">
        <v>1</v>
      </c>
      <c r="B41" s="259" t="s">
        <v>248</v>
      </c>
      <c r="C41" s="66" t="s">
        <v>2</v>
      </c>
      <c r="D41" s="67" t="s">
        <v>42</v>
      </c>
      <c r="E41" s="68" t="s">
        <v>249</v>
      </c>
      <c r="F41" s="69">
        <v>3.44</v>
      </c>
      <c r="G41" s="68">
        <v>90</v>
      </c>
      <c r="H41" s="68" t="s">
        <v>121</v>
      </c>
      <c r="I41" s="144" t="s">
        <v>123</v>
      </c>
      <c r="J41" s="151">
        <v>1050000</v>
      </c>
      <c r="K41" s="90"/>
      <c r="L41" s="90" t="s">
        <v>1141</v>
      </c>
      <c r="M41" s="2"/>
      <c r="N41" s="68">
        <v>16</v>
      </c>
      <c r="O41" s="68">
        <v>16</v>
      </c>
      <c r="P41" s="68">
        <v>16</v>
      </c>
      <c r="Q41" s="82">
        <v>8.23</v>
      </c>
    </row>
    <row r="42" spans="1:18" ht="24" customHeight="1" x14ac:dyDescent="0.25">
      <c r="A42" s="65">
        <v>2</v>
      </c>
      <c r="B42" s="259" t="s">
        <v>250</v>
      </c>
      <c r="C42" s="66" t="s">
        <v>89</v>
      </c>
      <c r="D42" s="67" t="s">
        <v>10</v>
      </c>
      <c r="E42" s="68" t="s">
        <v>251</v>
      </c>
      <c r="F42" s="69">
        <v>3.38</v>
      </c>
      <c r="G42" s="68">
        <v>85</v>
      </c>
      <c r="H42" s="68" t="s">
        <v>152</v>
      </c>
      <c r="I42" s="144" t="s">
        <v>123</v>
      </c>
      <c r="J42" s="151">
        <v>1050000</v>
      </c>
      <c r="K42" s="90"/>
      <c r="L42" s="90" t="s">
        <v>1141</v>
      </c>
      <c r="M42" s="2"/>
      <c r="N42" s="68">
        <v>16</v>
      </c>
      <c r="O42" s="68">
        <v>16</v>
      </c>
      <c r="P42" s="68">
        <v>16</v>
      </c>
      <c r="Q42" s="82">
        <v>8.23</v>
      </c>
    </row>
    <row r="43" spans="1:18" ht="24" customHeight="1" x14ac:dyDescent="0.25">
      <c r="A43" s="65">
        <v>3</v>
      </c>
      <c r="B43" s="259" t="s">
        <v>384</v>
      </c>
      <c r="C43" s="66" t="s">
        <v>2</v>
      </c>
      <c r="D43" s="67" t="s">
        <v>39</v>
      </c>
      <c r="E43" s="68" t="s">
        <v>385</v>
      </c>
      <c r="F43" s="68">
        <v>3.19</v>
      </c>
      <c r="G43" s="65">
        <v>89</v>
      </c>
      <c r="H43" s="68" t="s">
        <v>152</v>
      </c>
      <c r="I43" s="144" t="s">
        <v>316</v>
      </c>
      <c r="J43" s="167">
        <v>970000</v>
      </c>
      <c r="K43" s="334"/>
      <c r="L43" s="90" t="s">
        <v>1141</v>
      </c>
      <c r="M43" s="2"/>
      <c r="N43" s="68">
        <v>16</v>
      </c>
      <c r="O43" s="68">
        <v>16</v>
      </c>
      <c r="P43" s="68">
        <v>16</v>
      </c>
      <c r="Q43" s="82">
        <v>7.81</v>
      </c>
      <c r="R43" s="2">
        <v>1</v>
      </c>
    </row>
    <row r="44" spans="1:18" s="46" customFormat="1" ht="21" customHeight="1" x14ac:dyDescent="0.25">
      <c r="A44" s="411" t="s">
        <v>139</v>
      </c>
      <c r="B44" s="412"/>
      <c r="C44" s="412"/>
      <c r="D44" s="412"/>
      <c r="E44" s="412"/>
      <c r="F44" s="412"/>
      <c r="G44" s="412"/>
      <c r="H44" s="412"/>
      <c r="I44" s="413"/>
      <c r="J44" s="171">
        <f>SUM(J41:J43)</f>
        <v>3070000</v>
      </c>
      <c r="K44" s="332"/>
      <c r="L44" s="330"/>
      <c r="N44" s="263"/>
      <c r="O44" s="263"/>
      <c r="P44" s="263"/>
      <c r="Q44" s="262"/>
    </row>
    <row r="45" spans="1:18" ht="34.5" customHeight="1" x14ac:dyDescent="0.25">
      <c r="A45" s="404" t="s">
        <v>1142</v>
      </c>
      <c r="B45" s="404"/>
      <c r="C45" s="404"/>
      <c r="D45" s="404"/>
      <c r="E45" s="404"/>
      <c r="F45" s="404"/>
      <c r="G45" s="404"/>
      <c r="H45" s="404"/>
      <c r="I45" s="404"/>
      <c r="J45" s="404"/>
      <c r="K45" s="404"/>
      <c r="L45" s="6"/>
      <c r="M45" s="6">
        <f>70*65</f>
        <v>4550</v>
      </c>
      <c r="N45" s="6"/>
      <c r="O45" s="6"/>
      <c r="P45" s="2"/>
    </row>
    <row r="46" spans="1:18" ht="18.75" customHeight="1" x14ac:dyDescent="0.25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6"/>
      <c r="M46" s="6">
        <f>62*100</f>
        <v>6200</v>
      </c>
      <c r="N46" s="6"/>
      <c r="O46" s="6"/>
      <c r="P46" s="2"/>
    </row>
    <row r="47" spans="1:18" s="10" customFormat="1" x14ac:dyDescent="0.25">
      <c r="A47" s="361" t="s">
        <v>140</v>
      </c>
      <c r="B47" s="361"/>
      <c r="C47" s="361"/>
      <c r="D47" s="361" t="s">
        <v>171</v>
      </c>
      <c r="E47" s="361"/>
      <c r="F47" s="361"/>
      <c r="G47" s="361"/>
      <c r="H47" s="361"/>
      <c r="I47" s="361" t="s">
        <v>141</v>
      </c>
      <c r="J47" s="361"/>
      <c r="K47" s="361"/>
    </row>
    <row r="48" spans="1:18" s="10" customFormat="1" ht="18.75" x14ac:dyDescent="0.3">
      <c r="A48" s="29"/>
      <c r="B48" s="45"/>
      <c r="C48" s="29"/>
      <c r="D48" s="361" t="s">
        <v>172</v>
      </c>
      <c r="E48" s="361"/>
      <c r="F48" s="361"/>
      <c r="G48" s="361"/>
      <c r="H48" s="361"/>
      <c r="I48" s="363" t="s">
        <v>142</v>
      </c>
      <c r="J48" s="363"/>
      <c r="K48" s="363"/>
    </row>
    <row r="49" spans="1:11" s="10" customFormat="1" ht="55.5" customHeight="1" x14ac:dyDescent="0.25">
      <c r="B49" s="45"/>
      <c r="D49" s="10" t="s">
        <v>143</v>
      </c>
      <c r="E49" s="40"/>
      <c r="F49" s="40"/>
    </row>
    <row r="50" spans="1:11" s="10" customFormat="1" x14ac:dyDescent="0.25">
      <c r="B50" s="45"/>
      <c r="E50" s="40"/>
      <c r="F50" s="40"/>
    </row>
    <row r="51" spans="1:11" s="10" customFormat="1" ht="17.25" customHeight="1" x14ac:dyDescent="0.25">
      <c r="A51" s="363" t="s">
        <v>144</v>
      </c>
      <c r="B51" s="363"/>
      <c r="C51" s="363"/>
      <c r="D51" s="363" t="s">
        <v>145</v>
      </c>
      <c r="E51" s="363"/>
      <c r="F51" s="363"/>
      <c r="G51" s="363"/>
      <c r="H51" s="363"/>
      <c r="I51" s="363" t="s">
        <v>146</v>
      </c>
      <c r="J51" s="363"/>
      <c r="K51" s="363"/>
    </row>
    <row r="52" spans="1:11" s="10" customFormat="1" ht="17.25" customHeight="1" x14ac:dyDescent="0.25">
      <c r="A52" s="243"/>
      <c r="B52" s="243"/>
      <c r="C52" s="243"/>
      <c r="D52" s="243"/>
      <c r="E52" s="243"/>
      <c r="F52" s="243"/>
      <c r="G52" s="243"/>
      <c r="H52" s="243"/>
      <c r="I52" s="243"/>
      <c r="J52" s="243"/>
      <c r="K52" s="243"/>
    </row>
    <row r="53" spans="1:11" s="10" customFormat="1" ht="17.25" customHeight="1" x14ac:dyDescent="0.25">
      <c r="A53" s="243"/>
      <c r="B53" s="243"/>
      <c r="C53" s="243"/>
      <c r="D53" s="243"/>
      <c r="E53" s="243"/>
      <c r="F53" s="243"/>
      <c r="G53" s="243"/>
      <c r="H53" s="243"/>
      <c r="I53" s="243"/>
      <c r="J53" s="243"/>
      <c r="K53" s="243"/>
    </row>
    <row r="54" spans="1:11" s="10" customFormat="1" ht="17.25" customHeight="1" x14ac:dyDescent="0.25">
      <c r="A54" s="243"/>
      <c r="B54" s="243"/>
      <c r="C54" s="243"/>
      <c r="D54" s="243"/>
      <c r="E54" s="243"/>
      <c r="F54" s="243"/>
      <c r="G54" s="243"/>
      <c r="H54" s="243"/>
      <c r="I54" s="243"/>
      <c r="J54" s="243"/>
      <c r="K54" s="243"/>
    </row>
    <row r="55" spans="1:11" s="10" customFormat="1" ht="17.25" customHeight="1" x14ac:dyDescent="0.25">
      <c r="A55" s="243"/>
      <c r="B55" s="243"/>
      <c r="C55" s="243"/>
      <c r="D55" s="243"/>
      <c r="E55" s="243"/>
      <c r="F55" s="243"/>
      <c r="G55" s="243"/>
      <c r="H55" s="243"/>
      <c r="I55" s="243"/>
      <c r="J55" s="243"/>
      <c r="K55" s="243"/>
    </row>
    <row r="56" spans="1:11" s="10" customFormat="1" ht="17.25" customHeight="1" x14ac:dyDescent="0.25">
      <c r="A56" s="243"/>
      <c r="B56" s="243"/>
      <c r="C56" s="243"/>
      <c r="D56" s="243"/>
      <c r="E56" s="243"/>
      <c r="F56" s="243"/>
      <c r="G56" s="243"/>
      <c r="H56" s="243"/>
      <c r="I56" s="243"/>
      <c r="J56" s="243"/>
      <c r="K56" s="243"/>
    </row>
    <row r="57" spans="1:11" s="10" customFormat="1" ht="17.25" customHeight="1" x14ac:dyDescent="0.25">
      <c r="A57" s="243"/>
      <c r="B57" s="243"/>
      <c r="C57" s="243"/>
      <c r="D57" s="243"/>
      <c r="E57" s="243"/>
      <c r="F57" s="243"/>
      <c r="G57" s="243"/>
      <c r="H57" s="243"/>
      <c r="I57" s="243"/>
      <c r="J57" s="243"/>
      <c r="K57" s="243"/>
    </row>
    <row r="58" spans="1:11" s="10" customFormat="1" ht="17.25" customHeight="1" x14ac:dyDescent="0.25">
      <c r="A58" s="243"/>
      <c r="B58" s="243"/>
      <c r="C58" s="243"/>
      <c r="D58" s="243"/>
      <c r="E58" s="243"/>
      <c r="F58" s="243"/>
      <c r="G58" s="243"/>
      <c r="H58" s="243"/>
      <c r="I58" s="243"/>
      <c r="J58" s="243"/>
      <c r="K58" s="243"/>
    </row>
    <row r="59" spans="1:11" s="10" customFormat="1" ht="17.25" customHeight="1" x14ac:dyDescent="0.25">
      <c r="A59" s="243"/>
      <c r="B59" s="243"/>
      <c r="C59" s="243"/>
      <c r="D59" s="243"/>
      <c r="E59" s="243"/>
      <c r="F59" s="243"/>
      <c r="G59" s="243"/>
      <c r="H59" s="243"/>
      <c r="I59" s="243"/>
      <c r="J59" s="243"/>
      <c r="K59" s="243"/>
    </row>
    <row r="60" spans="1:11" customFormat="1" ht="14.25" customHeight="1" x14ac:dyDescent="0.3">
      <c r="A60" s="398" t="s">
        <v>124</v>
      </c>
      <c r="B60" s="398"/>
      <c r="C60" s="398"/>
      <c r="D60" s="398"/>
      <c r="E60" s="40"/>
      <c r="F60" s="12"/>
      <c r="I60" s="13"/>
    </row>
    <row r="61" spans="1:11" customFormat="1" ht="14.25" customHeight="1" x14ac:dyDescent="0.3">
      <c r="A61" s="385" t="s">
        <v>125</v>
      </c>
      <c r="B61" s="385"/>
      <c r="C61" s="385"/>
      <c r="D61" s="385"/>
      <c r="E61" s="41"/>
      <c r="F61" s="12"/>
      <c r="I61" s="13"/>
    </row>
    <row r="62" spans="1:11" customFormat="1" ht="6" customHeight="1" x14ac:dyDescent="0.3">
      <c r="A62" s="30"/>
      <c r="B62" s="30"/>
      <c r="C62" s="30"/>
      <c r="D62" s="30"/>
      <c r="E62" s="41"/>
      <c r="F62" s="12"/>
      <c r="I62" s="13"/>
    </row>
    <row r="63" spans="1:11" customFormat="1" ht="21" customHeight="1" x14ac:dyDescent="0.25">
      <c r="A63" s="363" t="s">
        <v>126</v>
      </c>
      <c r="B63" s="363"/>
      <c r="C63" s="363"/>
      <c r="D63" s="363"/>
      <c r="E63" s="363"/>
      <c r="F63" s="363"/>
      <c r="G63" s="363"/>
      <c r="H63" s="363"/>
      <c r="I63" s="363"/>
      <c r="J63" s="363"/>
    </row>
    <row r="64" spans="1:11" customFormat="1" ht="21" customHeight="1" x14ac:dyDescent="0.25">
      <c r="A64" s="363" t="s">
        <v>1199</v>
      </c>
      <c r="B64" s="363"/>
      <c r="C64" s="363"/>
      <c r="D64" s="363"/>
      <c r="E64" s="363"/>
      <c r="F64" s="363"/>
      <c r="G64" s="363"/>
      <c r="H64" s="363"/>
      <c r="I64" s="363"/>
      <c r="J64" s="363"/>
    </row>
    <row r="65" spans="1:19" s="33" customFormat="1" ht="19.5" customHeight="1" x14ac:dyDescent="0.25">
      <c r="A65" s="370" t="s">
        <v>421</v>
      </c>
      <c r="B65" s="370"/>
      <c r="C65" s="370"/>
      <c r="D65" s="370"/>
      <c r="E65" s="370"/>
      <c r="F65" s="370"/>
      <c r="G65" s="370"/>
      <c r="H65" s="370"/>
      <c r="I65" s="370"/>
      <c r="J65" s="370"/>
      <c r="K65" s="370"/>
    </row>
    <row r="66" spans="1:19" customFormat="1" ht="3.75" customHeight="1" x14ac:dyDescent="0.25">
      <c r="A66" s="15"/>
      <c r="B66" s="16"/>
      <c r="C66" s="17"/>
      <c r="D66" s="18"/>
      <c r="E66" s="15"/>
      <c r="F66" s="19"/>
      <c r="G66" s="15"/>
      <c r="H66" s="17"/>
      <c r="I66" s="20"/>
    </row>
    <row r="67" spans="1:19" s="175" customFormat="1" ht="15" customHeight="1" x14ac:dyDescent="0.2">
      <c r="A67" s="388" t="s">
        <v>118</v>
      </c>
      <c r="B67" s="388" t="s">
        <v>127</v>
      </c>
      <c r="C67" s="390" t="s">
        <v>128</v>
      </c>
      <c r="D67" s="391"/>
      <c r="E67" s="388" t="s">
        <v>129</v>
      </c>
      <c r="F67" s="335" t="s">
        <v>130</v>
      </c>
      <c r="G67" s="335" t="s">
        <v>182</v>
      </c>
      <c r="H67" s="335" t="s">
        <v>131</v>
      </c>
      <c r="I67" s="335" t="s">
        <v>132</v>
      </c>
      <c r="J67" s="336" t="s">
        <v>133</v>
      </c>
      <c r="K67" s="388" t="s">
        <v>134</v>
      </c>
    </row>
    <row r="68" spans="1:19" s="175" customFormat="1" ht="15" customHeight="1" x14ac:dyDescent="0.2">
      <c r="A68" s="389"/>
      <c r="B68" s="389"/>
      <c r="C68" s="392"/>
      <c r="D68" s="393"/>
      <c r="E68" s="389"/>
      <c r="F68" s="176" t="s">
        <v>135</v>
      </c>
      <c r="G68" s="176" t="s">
        <v>169</v>
      </c>
      <c r="H68" s="176" t="s">
        <v>136</v>
      </c>
      <c r="I68" s="176" t="s">
        <v>137</v>
      </c>
      <c r="J68" s="177" t="s">
        <v>138</v>
      </c>
      <c r="K68" s="389"/>
    </row>
    <row r="69" spans="1:19" s="46" customFormat="1" ht="16.5" customHeight="1" x14ac:dyDescent="0.2">
      <c r="A69" s="258">
        <v>1</v>
      </c>
      <c r="B69" s="259" t="s">
        <v>395</v>
      </c>
      <c r="C69" s="260" t="s">
        <v>376</v>
      </c>
      <c r="D69" s="261" t="s">
        <v>42</v>
      </c>
      <c r="E69" s="263" t="s">
        <v>396</v>
      </c>
      <c r="F69" s="329">
        <v>3.74</v>
      </c>
      <c r="G69" s="263">
        <v>85</v>
      </c>
      <c r="H69" s="263" t="s">
        <v>122</v>
      </c>
      <c r="I69" s="128" t="s">
        <v>123</v>
      </c>
      <c r="J69" s="131">
        <v>1050000</v>
      </c>
      <c r="K69" s="330"/>
      <c r="L69" s="330" t="s">
        <v>1143</v>
      </c>
      <c r="N69" s="263">
        <v>23</v>
      </c>
      <c r="O69" s="263">
        <v>23</v>
      </c>
      <c r="P69" s="263">
        <v>23</v>
      </c>
      <c r="Q69" s="262">
        <v>8.66</v>
      </c>
    </row>
    <row r="70" spans="1:19" s="46" customFormat="1" ht="16.5" customHeight="1" x14ac:dyDescent="0.2">
      <c r="A70" s="258">
        <v>2</v>
      </c>
      <c r="B70" s="259" t="s">
        <v>1144</v>
      </c>
      <c r="C70" s="260" t="s">
        <v>200</v>
      </c>
      <c r="D70" s="261" t="s">
        <v>55</v>
      </c>
      <c r="E70" s="263" t="s">
        <v>1145</v>
      </c>
      <c r="F70" s="329">
        <v>3.74</v>
      </c>
      <c r="G70" s="263">
        <v>88</v>
      </c>
      <c r="H70" s="263" t="s">
        <v>152</v>
      </c>
      <c r="I70" s="128" t="s">
        <v>123</v>
      </c>
      <c r="J70" s="131">
        <v>1050000</v>
      </c>
      <c r="K70" s="330"/>
      <c r="L70" s="330" t="s">
        <v>1143</v>
      </c>
      <c r="N70" s="263">
        <v>23</v>
      </c>
      <c r="O70" s="263">
        <v>23</v>
      </c>
      <c r="P70" s="263">
        <v>23</v>
      </c>
      <c r="Q70" s="262">
        <v>8.83</v>
      </c>
      <c r="S70" s="46">
        <f>320/24</f>
        <v>13.333333333333334</v>
      </c>
    </row>
    <row r="71" spans="1:19" s="46" customFormat="1" ht="16.5" customHeight="1" x14ac:dyDescent="0.2">
      <c r="A71" s="258">
        <v>3</v>
      </c>
      <c r="B71" s="259" t="s">
        <v>1146</v>
      </c>
      <c r="C71" s="260" t="s">
        <v>1147</v>
      </c>
      <c r="D71" s="261" t="s">
        <v>82</v>
      </c>
      <c r="E71" s="263" t="s">
        <v>1148</v>
      </c>
      <c r="F71" s="329">
        <v>3.71</v>
      </c>
      <c r="G71" s="263">
        <v>85</v>
      </c>
      <c r="H71" s="263" t="s">
        <v>152</v>
      </c>
      <c r="I71" s="128" t="s">
        <v>123</v>
      </c>
      <c r="J71" s="131">
        <v>1050000</v>
      </c>
      <c r="K71" s="330"/>
      <c r="L71" s="330" t="s">
        <v>1143</v>
      </c>
      <c r="N71" s="263">
        <v>21</v>
      </c>
      <c r="O71" s="263">
        <v>21</v>
      </c>
      <c r="P71" s="263">
        <v>21</v>
      </c>
      <c r="Q71" s="262">
        <v>8.5500000000000007</v>
      </c>
    </row>
    <row r="72" spans="1:19" s="46" customFormat="1" ht="16.5" customHeight="1" x14ac:dyDescent="0.2">
      <c r="A72" s="258">
        <v>4</v>
      </c>
      <c r="B72" s="259" t="s">
        <v>1149</v>
      </c>
      <c r="C72" s="260" t="s">
        <v>254</v>
      </c>
      <c r="D72" s="261" t="s">
        <v>1150</v>
      </c>
      <c r="E72" s="263" t="s">
        <v>1151</v>
      </c>
      <c r="F72" s="329">
        <v>3.65</v>
      </c>
      <c r="G72" s="263">
        <v>85</v>
      </c>
      <c r="H72" s="263" t="s">
        <v>152</v>
      </c>
      <c r="I72" s="128" t="s">
        <v>123</v>
      </c>
      <c r="J72" s="131">
        <v>1050000</v>
      </c>
      <c r="K72" s="330"/>
      <c r="L72" s="330" t="s">
        <v>1143</v>
      </c>
      <c r="N72" s="263">
        <v>23</v>
      </c>
      <c r="O72" s="263">
        <v>23</v>
      </c>
      <c r="P72" s="263">
        <v>23</v>
      </c>
      <c r="Q72" s="262">
        <v>8.5</v>
      </c>
    </row>
    <row r="73" spans="1:19" s="46" customFormat="1" ht="16.5" customHeight="1" x14ac:dyDescent="0.2">
      <c r="A73" s="258">
        <v>5</v>
      </c>
      <c r="B73" s="259" t="s">
        <v>1152</v>
      </c>
      <c r="C73" s="260" t="s">
        <v>1153</v>
      </c>
      <c r="D73" s="261" t="s">
        <v>1154</v>
      </c>
      <c r="E73" s="263" t="s">
        <v>1155</v>
      </c>
      <c r="F73" s="329">
        <v>3.65</v>
      </c>
      <c r="G73" s="263">
        <v>85</v>
      </c>
      <c r="H73" s="263" t="s">
        <v>152</v>
      </c>
      <c r="I73" s="128" t="s">
        <v>123</v>
      </c>
      <c r="J73" s="131">
        <v>1050000</v>
      </c>
      <c r="K73" s="330"/>
      <c r="L73" s="330" t="s">
        <v>1143</v>
      </c>
      <c r="N73" s="263">
        <v>23</v>
      </c>
      <c r="O73" s="263">
        <v>23</v>
      </c>
      <c r="P73" s="263">
        <v>23</v>
      </c>
      <c r="Q73" s="262">
        <v>8.39</v>
      </c>
    </row>
    <row r="74" spans="1:19" s="46" customFormat="1" ht="16.5" customHeight="1" x14ac:dyDescent="0.2">
      <c r="A74" s="258">
        <v>6</v>
      </c>
      <c r="B74" s="259" t="s">
        <v>1156</v>
      </c>
      <c r="C74" s="260" t="s">
        <v>987</v>
      </c>
      <c r="D74" s="261" t="s">
        <v>8</v>
      </c>
      <c r="E74" s="263" t="s">
        <v>1157</v>
      </c>
      <c r="F74" s="329">
        <v>3.57</v>
      </c>
      <c r="G74" s="263">
        <v>85</v>
      </c>
      <c r="H74" s="263" t="s">
        <v>152</v>
      </c>
      <c r="I74" s="128" t="s">
        <v>123</v>
      </c>
      <c r="J74" s="131">
        <v>1050000</v>
      </c>
      <c r="K74" s="330"/>
      <c r="L74" s="330" t="s">
        <v>1143</v>
      </c>
      <c r="N74" s="263">
        <v>21</v>
      </c>
      <c r="O74" s="263">
        <v>21</v>
      </c>
      <c r="P74" s="263">
        <v>21</v>
      </c>
      <c r="Q74" s="262">
        <v>8.42</v>
      </c>
    </row>
    <row r="75" spans="1:19" s="46" customFormat="1" ht="16.5" customHeight="1" x14ac:dyDescent="0.2">
      <c r="A75" s="258">
        <v>7</v>
      </c>
      <c r="B75" s="259" t="s">
        <v>386</v>
      </c>
      <c r="C75" s="260" t="s">
        <v>27</v>
      </c>
      <c r="D75" s="261" t="s">
        <v>387</v>
      </c>
      <c r="E75" s="263" t="s">
        <v>388</v>
      </c>
      <c r="F75" s="329">
        <v>3.52</v>
      </c>
      <c r="G75" s="263">
        <v>85</v>
      </c>
      <c r="H75" s="263" t="s">
        <v>152</v>
      </c>
      <c r="I75" s="128" t="s">
        <v>123</v>
      </c>
      <c r="J75" s="131">
        <v>1050000</v>
      </c>
      <c r="K75" s="330"/>
      <c r="L75" s="330" t="s">
        <v>1143</v>
      </c>
      <c r="N75" s="263">
        <v>23</v>
      </c>
      <c r="O75" s="263">
        <v>23</v>
      </c>
      <c r="P75" s="263">
        <v>23</v>
      </c>
      <c r="Q75" s="262">
        <v>8.66</v>
      </c>
    </row>
    <row r="76" spans="1:19" s="46" customFormat="1" ht="16.5" customHeight="1" x14ac:dyDescent="0.2">
      <c r="A76" s="258">
        <v>8</v>
      </c>
      <c r="B76" s="259" t="s">
        <v>1158</v>
      </c>
      <c r="C76" s="260" t="s">
        <v>1159</v>
      </c>
      <c r="D76" s="261" t="s">
        <v>4</v>
      </c>
      <c r="E76" s="263" t="s">
        <v>1160</v>
      </c>
      <c r="F76" s="329">
        <v>3.43</v>
      </c>
      <c r="G76" s="263">
        <v>88</v>
      </c>
      <c r="H76" s="263" t="s">
        <v>152</v>
      </c>
      <c r="I76" s="128" t="s">
        <v>123</v>
      </c>
      <c r="J76" s="131">
        <v>1050000</v>
      </c>
      <c r="K76" s="330"/>
      <c r="L76" s="330" t="s">
        <v>1143</v>
      </c>
      <c r="N76" s="263">
        <v>23</v>
      </c>
      <c r="O76" s="263">
        <v>23</v>
      </c>
      <c r="P76" s="263">
        <v>23</v>
      </c>
      <c r="Q76" s="262">
        <v>8.5399999999999991</v>
      </c>
    </row>
    <row r="77" spans="1:19" s="46" customFormat="1" ht="16.5" customHeight="1" x14ac:dyDescent="0.2">
      <c r="A77" s="258">
        <v>9</v>
      </c>
      <c r="B77" s="259" t="s">
        <v>391</v>
      </c>
      <c r="C77" s="260" t="s">
        <v>392</v>
      </c>
      <c r="D77" s="261" t="s">
        <v>393</v>
      </c>
      <c r="E77" s="263" t="s">
        <v>394</v>
      </c>
      <c r="F77" s="329">
        <v>3.43</v>
      </c>
      <c r="G77" s="263">
        <v>88</v>
      </c>
      <c r="H77" s="263" t="s">
        <v>152</v>
      </c>
      <c r="I77" s="128" t="s">
        <v>123</v>
      </c>
      <c r="J77" s="131">
        <v>1050000</v>
      </c>
      <c r="K77" s="330"/>
      <c r="L77" s="330" t="s">
        <v>1143</v>
      </c>
      <c r="N77" s="263">
        <v>23</v>
      </c>
      <c r="O77" s="263">
        <v>23</v>
      </c>
      <c r="P77" s="263">
        <v>23</v>
      </c>
      <c r="Q77" s="262">
        <v>8.43</v>
      </c>
    </row>
    <row r="78" spans="1:19" s="46" customFormat="1" ht="16.5" customHeight="1" x14ac:dyDescent="0.2">
      <c r="A78" s="258">
        <v>10</v>
      </c>
      <c r="B78" s="259" t="s">
        <v>1161</v>
      </c>
      <c r="C78" s="260" t="s">
        <v>26</v>
      </c>
      <c r="D78" s="261" t="s">
        <v>39</v>
      </c>
      <c r="E78" s="263" t="s">
        <v>1162</v>
      </c>
      <c r="F78" s="329">
        <v>3.43</v>
      </c>
      <c r="G78" s="263">
        <v>90</v>
      </c>
      <c r="H78" s="263" t="s">
        <v>121</v>
      </c>
      <c r="I78" s="128" t="s">
        <v>123</v>
      </c>
      <c r="J78" s="131">
        <v>1050000</v>
      </c>
      <c r="K78" s="330"/>
      <c r="L78" s="330" t="s">
        <v>1143</v>
      </c>
      <c r="N78" s="263">
        <v>23</v>
      </c>
      <c r="O78" s="263">
        <v>23</v>
      </c>
      <c r="P78" s="263">
        <v>23</v>
      </c>
      <c r="Q78" s="262">
        <v>8.36</v>
      </c>
    </row>
    <row r="79" spans="1:19" s="46" customFormat="1" ht="16.5" customHeight="1" x14ac:dyDescent="0.2">
      <c r="A79" s="258">
        <v>11</v>
      </c>
      <c r="B79" s="259" t="s">
        <v>1163</v>
      </c>
      <c r="C79" s="260" t="s">
        <v>1164</v>
      </c>
      <c r="D79" s="261" t="s">
        <v>12</v>
      </c>
      <c r="E79" s="263" t="s">
        <v>1165</v>
      </c>
      <c r="F79" s="329">
        <v>3.43</v>
      </c>
      <c r="G79" s="263">
        <v>82</v>
      </c>
      <c r="H79" s="263" t="s">
        <v>152</v>
      </c>
      <c r="I79" s="128" t="s">
        <v>123</v>
      </c>
      <c r="J79" s="131">
        <v>1050000</v>
      </c>
      <c r="K79" s="330"/>
      <c r="L79" s="330" t="s">
        <v>1143</v>
      </c>
      <c r="N79" s="263">
        <v>21</v>
      </c>
      <c r="O79" s="263">
        <v>21</v>
      </c>
      <c r="P79" s="263">
        <v>21</v>
      </c>
      <c r="Q79" s="262">
        <v>8.2799999999999994</v>
      </c>
    </row>
    <row r="80" spans="1:19" s="46" customFormat="1" ht="16.5" customHeight="1" x14ac:dyDescent="0.2">
      <c r="A80" s="258">
        <v>12</v>
      </c>
      <c r="B80" s="259" t="s">
        <v>1166</v>
      </c>
      <c r="C80" s="260" t="s">
        <v>59</v>
      </c>
      <c r="D80" s="261" t="s">
        <v>228</v>
      </c>
      <c r="E80" s="263" t="s">
        <v>1167</v>
      </c>
      <c r="F80" s="329">
        <v>3.39</v>
      </c>
      <c r="G80" s="263">
        <v>85</v>
      </c>
      <c r="H80" s="263" t="s">
        <v>152</v>
      </c>
      <c r="I80" s="128" t="s">
        <v>123</v>
      </c>
      <c r="J80" s="131">
        <v>1050000</v>
      </c>
      <c r="K80" s="330"/>
      <c r="L80" s="330" t="s">
        <v>1143</v>
      </c>
      <c r="N80" s="263">
        <v>23</v>
      </c>
      <c r="O80" s="263">
        <v>23</v>
      </c>
      <c r="P80" s="263">
        <v>23</v>
      </c>
      <c r="Q80" s="262">
        <v>8.36</v>
      </c>
    </row>
    <row r="81" spans="1:17" s="46" customFormat="1" ht="16.5" customHeight="1" x14ac:dyDescent="0.2">
      <c r="A81" s="258">
        <v>13</v>
      </c>
      <c r="B81" s="259" t="s">
        <v>389</v>
      </c>
      <c r="C81" s="260" t="s">
        <v>51</v>
      </c>
      <c r="D81" s="261" t="s">
        <v>24</v>
      </c>
      <c r="E81" s="263" t="s">
        <v>390</v>
      </c>
      <c r="F81" s="329">
        <v>3.38</v>
      </c>
      <c r="G81" s="263">
        <v>85</v>
      </c>
      <c r="H81" s="263" t="s">
        <v>152</v>
      </c>
      <c r="I81" s="128" t="s">
        <v>123</v>
      </c>
      <c r="J81" s="131">
        <v>1050000</v>
      </c>
      <c r="K81" s="330"/>
      <c r="L81" s="330" t="s">
        <v>1143</v>
      </c>
      <c r="N81" s="263">
        <v>21</v>
      </c>
      <c r="O81" s="263">
        <v>21</v>
      </c>
      <c r="P81" s="263">
        <v>21</v>
      </c>
      <c r="Q81" s="262">
        <v>8.64</v>
      </c>
    </row>
    <row r="82" spans="1:17" s="46" customFormat="1" ht="16.5" customHeight="1" x14ac:dyDescent="0.2">
      <c r="A82" s="258">
        <v>14</v>
      </c>
      <c r="B82" s="259" t="s">
        <v>1168</v>
      </c>
      <c r="C82" s="260" t="s">
        <v>1169</v>
      </c>
      <c r="D82" s="261" t="s">
        <v>186</v>
      </c>
      <c r="E82" s="263" t="s">
        <v>1170</v>
      </c>
      <c r="F82" s="329">
        <v>3.35</v>
      </c>
      <c r="G82" s="263">
        <v>85</v>
      </c>
      <c r="H82" s="263" t="s">
        <v>152</v>
      </c>
      <c r="I82" s="128" t="s">
        <v>123</v>
      </c>
      <c r="J82" s="131">
        <v>1050000</v>
      </c>
      <c r="K82" s="330"/>
      <c r="L82" s="330" t="s">
        <v>1143</v>
      </c>
      <c r="N82" s="263">
        <v>23</v>
      </c>
      <c r="O82" s="263">
        <v>23</v>
      </c>
      <c r="P82" s="263">
        <v>23</v>
      </c>
      <c r="Q82" s="262">
        <v>8.25</v>
      </c>
    </row>
    <row r="83" spans="1:17" s="46" customFormat="1" ht="16.5" customHeight="1" x14ac:dyDescent="0.2">
      <c r="A83" s="258">
        <v>15</v>
      </c>
      <c r="B83" s="259" t="s">
        <v>1171</v>
      </c>
      <c r="C83" s="260" t="s">
        <v>21</v>
      </c>
      <c r="D83" s="261" t="s">
        <v>39</v>
      </c>
      <c r="E83" s="263" t="s">
        <v>1172</v>
      </c>
      <c r="F83" s="329">
        <v>3.35</v>
      </c>
      <c r="G83" s="263">
        <v>85</v>
      </c>
      <c r="H83" s="263" t="s">
        <v>152</v>
      </c>
      <c r="I83" s="128" t="s">
        <v>123</v>
      </c>
      <c r="J83" s="131">
        <v>1050000</v>
      </c>
      <c r="K83" s="330"/>
      <c r="L83" s="330" t="s">
        <v>1143</v>
      </c>
      <c r="N83" s="263">
        <v>23</v>
      </c>
      <c r="O83" s="263">
        <v>23</v>
      </c>
      <c r="P83" s="263">
        <v>23</v>
      </c>
      <c r="Q83" s="262">
        <v>8.1199999999999992</v>
      </c>
    </row>
    <row r="84" spans="1:17" s="46" customFormat="1" ht="16.5" customHeight="1" x14ac:dyDescent="0.2">
      <c r="A84" s="258">
        <v>16</v>
      </c>
      <c r="B84" s="259" t="s">
        <v>1173</v>
      </c>
      <c r="C84" s="260" t="s">
        <v>1174</v>
      </c>
      <c r="D84" s="261" t="s">
        <v>156</v>
      </c>
      <c r="E84" s="263" t="s">
        <v>1175</v>
      </c>
      <c r="F84" s="329">
        <v>3.3</v>
      </c>
      <c r="G84" s="263">
        <v>85</v>
      </c>
      <c r="H84" s="263" t="s">
        <v>152</v>
      </c>
      <c r="I84" s="128" t="s">
        <v>123</v>
      </c>
      <c r="J84" s="131">
        <v>1050000</v>
      </c>
      <c r="K84" s="330"/>
      <c r="L84" s="330" t="s">
        <v>1143</v>
      </c>
      <c r="N84" s="263">
        <v>23</v>
      </c>
      <c r="O84" s="263">
        <v>23</v>
      </c>
      <c r="P84" s="263">
        <v>23</v>
      </c>
      <c r="Q84" s="262">
        <v>8.26</v>
      </c>
    </row>
    <row r="85" spans="1:17" s="46" customFormat="1" ht="16.5" customHeight="1" x14ac:dyDescent="0.2">
      <c r="A85" s="258">
        <v>17</v>
      </c>
      <c r="B85" s="259" t="s">
        <v>1176</v>
      </c>
      <c r="C85" s="260" t="s">
        <v>1177</v>
      </c>
      <c r="D85" s="261" t="s">
        <v>42</v>
      </c>
      <c r="E85" s="263" t="s">
        <v>1178</v>
      </c>
      <c r="F85" s="329">
        <v>3.3</v>
      </c>
      <c r="G85" s="263">
        <v>85</v>
      </c>
      <c r="H85" s="263" t="s">
        <v>152</v>
      </c>
      <c r="I85" s="128" t="s">
        <v>123</v>
      </c>
      <c r="J85" s="131">
        <v>1050000</v>
      </c>
      <c r="K85" s="330"/>
      <c r="L85" s="330" t="s">
        <v>1143</v>
      </c>
      <c r="N85" s="263">
        <v>23</v>
      </c>
      <c r="O85" s="263">
        <v>23</v>
      </c>
      <c r="P85" s="263">
        <v>23</v>
      </c>
      <c r="Q85" s="262">
        <v>8</v>
      </c>
    </row>
    <row r="86" spans="1:17" s="46" customFormat="1" ht="16.5" customHeight="1" x14ac:dyDescent="0.2">
      <c r="A86" s="258">
        <v>18</v>
      </c>
      <c r="B86" s="259" t="s">
        <v>1179</v>
      </c>
      <c r="C86" s="260" t="s">
        <v>21</v>
      </c>
      <c r="D86" s="261" t="s">
        <v>1180</v>
      </c>
      <c r="E86" s="263" t="s">
        <v>1181</v>
      </c>
      <c r="F86" s="329">
        <v>3.29</v>
      </c>
      <c r="G86" s="263">
        <v>85</v>
      </c>
      <c r="H86" s="263" t="s">
        <v>152</v>
      </c>
      <c r="I86" s="128" t="s">
        <v>123</v>
      </c>
      <c r="J86" s="131">
        <v>1050000</v>
      </c>
      <c r="K86" s="330"/>
      <c r="L86" s="330" t="s">
        <v>1143</v>
      </c>
      <c r="N86" s="263">
        <v>21</v>
      </c>
      <c r="O86" s="263">
        <v>21</v>
      </c>
      <c r="P86" s="263">
        <v>21</v>
      </c>
      <c r="Q86" s="262">
        <v>8.16</v>
      </c>
    </row>
    <row r="87" spans="1:17" s="46" customFormat="1" ht="16.5" customHeight="1" x14ac:dyDescent="0.2">
      <c r="A87" s="258">
        <v>19</v>
      </c>
      <c r="B87" s="259" t="s">
        <v>1182</v>
      </c>
      <c r="C87" s="260" t="s">
        <v>2</v>
      </c>
      <c r="D87" s="261" t="s">
        <v>57</v>
      </c>
      <c r="E87" s="263" t="s">
        <v>1183</v>
      </c>
      <c r="F87" s="329">
        <v>3.25</v>
      </c>
      <c r="G87" s="263">
        <v>85</v>
      </c>
      <c r="H87" s="263" t="s">
        <v>152</v>
      </c>
      <c r="I87" s="128" t="s">
        <v>123</v>
      </c>
      <c r="J87" s="131">
        <v>1050000</v>
      </c>
      <c r="K87" s="330"/>
      <c r="L87" s="330" t="s">
        <v>1143</v>
      </c>
      <c r="N87" s="263">
        <v>20</v>
      </c>
      <c r="O87" s="263">
        <v>20</v>
      </c>
      <c r="P87" s="263">
        <v>20</v>
      </c>
      <c r="Q87" s="262">
        <v>8.09</v>
      </c>
    </row>
    <row r="88" spans="1:17" s="46" customFormat="1" ht="16.5" customHeight="1" x14ac:dyDescent="0.2">
      <c r="A88" s="258">
        <v>20</v>
      </c>
      <c r="B88" s="259" t="s">
        <v>1184</v>
      </c>
      <c r="C88" s="260" t="s">
        <v>1185</v>
      </c>
      <c r="D88" s="261" t="s">
        <v>10</v>
      </c>
      <c r="E88" s="263" t="s">
        <v>1186</v>
      </c>
      <c r="F88" s="329">
        <v>3.25</v>
      </c>
      <c r="G88" s="263">
        <v>85</v>
      </c>
      <c r="H88" s="263" t="s">
        <v>152</v>
      </c>
      <c r="I88" s="128" t="s">
        <v>123</v>
      </c>
      <c r="J88" s="132">
        <v>1050000</v>
      </c>
      <c r="K88" s="331"/>
      <c r="L88" s="330" t="s">
        <v>1143</v>
      </c>
      <c r="N88" s="263">
        <v>20</v>
      </c>
      <c r="O88" s="263">
        <v>20</v>
      </c>
      <c r="P88" s="263">
        <v>20</v>
      </c>
      <c r="Q88" s="262">
        <v>8.11</v>
      </c>
    </row>
    <row r="89" spans="1:17" s="46" customFormat="1" ht="16.5" customHeight="1" x14ac:dyDescent="0.25">
      <c r="A89" s="405" t="s">
        <v>139</v>
      </c>
      <c r="B89" s="406"/>
      <c r="C89" s="406"/>
      <c r="D89" s="406"/>
      <c r="E89" s="406"/>
      <c r="F89" s="406"/>
      <c r="G89" s="406"/>
      <c r="H89" s="406"/>
      <c r="I89" s="407"/>
      <c r="J89" s="133">
        <f>SUM(J69:J88)</f>
        <v>21000000</v>
      </c>
      <c r="K89" s="332"/>
      <c r="L89" s="330"/>
      <c r="N89" s="263"/>
      <c r="O89" s="263"/>
      <c r="P89" s="263"/>
      <c r="Q89" s="262"/>
    </row>
    <row r="90" spans="1:17" ht="19.5" customHeight="1" x14ac:dyDescent="0.25">
      <c r="A90" s="384" t="s">
        <v>1187</v>
      </c>
      <c r="B90" s="384"/>
      <c r="C90" s="384"/>
      <c r="D90" s="384"/>
      <c r="E90" s="384"/>
      <c r="F90" s="384"/>
      <c r="G90" s="384"/>
      <c r="H90" s="384"/>
      <c r="I90" s="384"/>
      <c r="J90" s="384"/>
      <c r="K90" s="384"/>
      <c r="L90" s="6"/>
      <c r="M90" s="6"/>
      <c r="N90" s="6"/>
      <c r="O90" s="6"/>
      <c r="P90" s="2"/>
    </row>
    <row r="91" spans="1:17" ht="3" customHeight="1" x14ac:dyDescent="0.25">
      <c r="A91" s="42"/>
      <c r="B91" s="42"/>
      <c r="C91" s="42"/>
      <c r="D91" s="42"/>
      <c r="E91" s="6"/>
      <c r="F91" s="7"/>
      <c r="G91" s="34"/>
      <c r="H91" s="34"/>
      <c r="I91" s="35"/>
      <c r="J91" s="35"/>
      <c r="K91" s="6"/>
      <c r="L91" s="6"/>
      <c r="M91" s="6"/>
      <c r="N91" s="6"/>
      <c r="O91" s="6"/>
      <c r="P91" s="2"/>
    </row>
    <row r="92" spans="1:17" s="45" customFormat="1" ht="13.5" customHeight="1" x14ac:dyDescent="0.2">
      <c r="A92" s="417" t="s">
        <v>140</v>
      </c>
      <c r="B92" s="417"/>
      <c r="C92" s="417"/>
      <c r="D92" s="417" t="s">
        <v>171</v>
      </c>
      <c r="E92" s="417"/>
      <c r="F92" s="417"/>
      <c r="G92" s="417"/>
      <c r="H92" s="417"/>
      <c r="I92" s="417" t="s">
        <v>141</v>
      </c>
      <c r="J92" s="417"/>
      <c r="K92" s="417"/>
    </row>
    <row r="93" spans="1:17" s="45" customFormat="1" ht="13.5" customHeight="1" x14ac:dyDescent="0.2">
      <c r="D93" s="417" t="s">
        <v>172</v>
      </c>
      <c r="E93" s="417"/>
      <c r="F93" s="417"/>
      <c r="G93" s="417"/>
      <c r="H93" s="417"/>
      <c r="I93" s="385" t="s">
        <v>142</v>
      </c>
      <c r="J93" s="385"/>
      <c r="K93" s="385"/>
    </row>
    <row r="94" spans="1:17" s="45" customFormat="1" ht="27.75" customHeight="1" x14ac:dyDescent="0.2">
      <c r="D94" s="45" t="s">
        <v>143</v>
      </c>
      <c r="E94" s="245"/>
      <c r="F94" s="245"/>
    </row>
    <row r="95" spans="1:17" s="45" customFormat="1" ht="12.75" x14ac:dyDescent="0.2">
      <c r="E95" s="245"/>
      <c r="F95" s="245"/>
    </row>
    <row r="96" spans="1:17" s="45" customFormat="1" ht="17.25" customHeight="1" x14ac:dyDescent="0.2">
      <c r="A96" s="385" t="s">
        <v>144</v>
      </c>
      <c r="B96" s="385"/>
      <c r="C96" s="385"/>
      <c r="D96" s="385" t="s">
        <v>145</v>
      </c>
      <c r="E96" s="385"/>
      <c r="F96" s="385"/>
      <c r="G96" s="385"/>
      <c r="H96" s="385"/>
      <c r="I96" s="385" t="s">
        <v>146</v>
      </c>
      <c r="J96" s="385"/>
      <c r="K96" s="385"/>
    </row>
    <row r="97" spans="1:17" customFormat="1" ht="17.25" customHeight="1" x14ac:dyDescent="0.3">
      <c r="A97" s="362" t="s">
        <v>124</v>
      </c>
      <c r="B97" s="362"/>
      <c r="C97" s="362"/>
      <c r="D97" s="362"/>
      <c r="E97" s="242"/>
      <c r="F97" s="12"/>
      <c r="I97" s="13"/>
    </row>
    <row r="98" spans="1:17" customFormat="1" ht="17.25" customHeight="1" x14ac:dyDescent="0.3">
      <c r="A98" s="363" t="s">
        <v>125</v>
      </c>
      <c r="B98" s="363"/>
      <c r="C98" s="363"/>
      <c r="D98" s="363"/>
      <c r="E98" s="243"/>
      <c r="F98" s="12"/>
      <c r="I98" s="13"/>
    </row>
    <row r="99" spans="1:17" customFormat="1" ht="6.75" customHeight="1" x14ac:dyDescent="0.3">
      <c r="A99" s="243"/>
      <c r="B99" s="243"/>
      <c r="C99" s="243"/>
      <c r="D99" s="243"/>
      <c r="E99" s="243"/>
      <c r="F99" s="12"/>
      <c r="I99" s="13"/>
    </row>
    <row r="100" spans="1:17" customFormat="1" ht="21.75" customHeight="1" x14ac:dyDescent="0.25">
      <c r="A100" s="363" t="s">
        <v>126</v>
      </c>
      <c r="B100" s="363"/>
      <c r="C100" s="363"/>
      <c r="D100" s="363"/>
      <c r="E100" s="363"/>
      <c r="F100" s="363"/>
      <c r="G100" s="363"/>
      <c r="H100" s="363"/>
      <c r="I100" s="363"/>
      <c r="J100" s="363"/>
    </row>
    <row r="101" spans="1:17" customFormat="1" ht="21.75" customHeight="1" x14ac:dyDescent="0.25">
      <c r="A101" s="363" t="s">
        <v>1202</v>
      </c>
      <c r="B101" s="363"/>
      <c r="C101" s="363"/>
      <c r="D101" s="363"/>
      <c r="E101" s="363"/>
      <c r="F101" s="363"/>
      <c r="G101" s="363"/>
      <c r="H101" s="363"/>
      <c r="I101" s="363"/>
      <c r="J101" s="363"/>
    </row>
    <row r="102" spans="1:17" s="33" customFormat="1" ht="21.75" customHeight="1" x14ac:dyDescent="0.25">
      <c r="A102" s="370" t="s">
        <v>421</v>
      </c>
      <c r="B102" s="370"/>
      <c r="C102" s="370"/>
      <c r="D102" s="370"/>
      <c r="E102" s="370"/>
      <c r="F102" s="370"/>
      <c r="G102" s="370"/>
      <c r="H102" s="370"/>
      <c r="I102" s="370"/>
      <c r="J102" s="370"/>
      <c r="K102" s="370"/>
    </row>
    <row r="103" spans="1:17" customFormat="1" ht="14.25" customHeight="1" x14ac:dyDescent="0.25">
      <c r="A103" s="15"/>
      <c r="B103" s="16"/>
      <c r="C103" s="17"/>
      <c r="D103" s="18"/>
      <c r="E103" s="15"/>
      <c r="F103" s="19"/>
      <c r="G103" s="15"/>
      <c r="H103" s="17"/>
      <c r="I103" s="20"/>
    </row>
    <row r="104" spans="1:17" s="23" customFormat="1" ht="21.75" customHeight="1" x14ac:dyDescent="0.2">
      <c r="A104" s="364" t="s">
        <v>118</v>
      </c>
      <c r="B104" s="414" t="s">
        <v>127</v>
      </c>
      <c r="C104" s="415" t="s">
        <v>128</v>
      </c>
      <c r="D104" s="416"/>
      <c r="E104" s="414" t="s">
        <v>129</v>
      </c>
      <c r="F104" s="117" t="s">
        <v>130</v>
      </c>
      <c r="G104" s="117" t="s">
        <v>182</v>
      </c>
      <c r="H104" s="117" t="s">
        <v>131</v>
      </c>
      <c r="I104" s="117" t="s">
        <v>132</v>
      </c>
      <c r="J104" s="118" t="s">
        <v>133</v>
      </c>
      <c r="K104" s="414" t="s">
        <v>134</v>
      </c>
    </row>
    <row r="105" spans="1:17" s="23" customFormat="1" ht="21.75" customHeight="1" x14ac:dyDescent="0.2">
      <c r="A105" s="365"/>
      <c r="B105" s="365"/>
      <c r="C105" s="368"/>
      <c r="D105" s="369"/>
      <c r="E105" s="365"/>
      <c r="F105" s="24" t="s">
        <v>135</v>
      </c>
      <c r="G105" s="24" t="s">
        <v>169</v>
      </c>
      <c r="H105" s="24" t="s">
        <v>136</v>
      </c>
      <c r="I105" s="24" t="s">
        <v>137</v>
      </c>
      <c r="J105" s="25" t="s">
        <v>138</v>
      </c>
      <c r="K105" s="365"/>
    </row>
    <row r="106" spans="1:17" ht="18.75" customHeight="1" x14ac:dyDescent="0.25">
      <c r="A106" s="65">
        <v>1</v>
      </c>
      <c r="B106" s="259" t="s">
        <v>1188</v>
      </c>
      <c r="C106" s="66" t="s">
        <v>666</v>
      </c>
      <c r="D106" s="67" t="s">
        <v>37</v>
      </c>
      <c r="E106" s="68" t="s">
        <v>1189</v>
      </c>
      <c r="F106" s="69">
        <v>3.5</v>
      </c>
      <c r="G106" s="68">
        <v>90</v>
      </c>
      <c r="H106" s="68" t="s">
        <v>121</v>
      </c>
      <c r="I106" s="144" t="s">
        <v>123</v>
      </c>
      <c r="J106" s="151">
        <v>1050000</v>
      </c>
      <c r="K106" s="90"/>
      <c r="L106" s="90" t="s">
        <v>1190</v>
      </c>
      <c r="M106" s="2"/>
      <c r="N106" s="68">
        <v>23</v>
      </c>
      <c r="O106" s="68">
        <v>20</v>
      </c>
      <c r="P106" s="68">
        <v>20</v>
      </c>
      <c r="Q106" s="82">
        <v>8.2100000000000009</v>
      </c>
    </row>
    <row r="107" spans="1:17" ht="18.75" customHeight="1" x14ac:dyDescent="0.25">
      <c r="A107" s="65">
        <v>2</v>
      </c>
      <c r="B107" s="259" t="s">
        <v>1191</v>
      </c>
      <c r="C107" s="66" t="s">
        <v>1192</v>
      </c>
      <c r="D107" s="67" t="s">
        <v>4</v>
      </c>
      <c r="E107" s="68" t="s">
        <v>1193</v>
      </c>
      <c r="F107" s="69">
        <v>3.4</v>
      </c>
      <c r="G107" s="68">
        <v>92</v>
      </c>
      <c r="H107" s="68" t="s">
        <v>121</v>
      </c>
      <c r="I107" s="144" t="s">
        <v>123</v>
      </c>
      <c r="J107" s="151">
        <v>1050000</v>
      </c>
      <c r="K107" s="90"/>
      <c r="L107" s="90" t="s">
        <v>1190</v>
      </c>
      <c r="M107" s="2"/>
      <c r="N107" s="68">
        <v>23</v>
      </c>
      <c r="O107" s="68">
        <v>20</v>
      </c>
      <c r="P107" s="68">
        <v>20</v>
      </c>
      <c r="Q107" s="82">
        <v>8.32</v>
      </c>
    </row>
    <row r="108" spans="1:17" ht="18.75" customHeight="1" x14ac:dyDescent="0.25">
      <c r="A108" s="65">
        <v>3</v>
      </c>
      <c r="B108" s="259" t="s">
        <v>1194</v>
      </c>
      <c r="C108" s="66" t="s">
        <v>1</v>
      </c>
      <c r="D108" s="67" t="s">
        <v>1195</v>
      </c>
      <c r="E108" s="68" t="s">
        <v>1196</v>
      </c>
      <c r="F108" s="69">
        <v>3.24</v>
      </c>
      <c r="G108" s="68">
        <v>92</v>
      </c>
      <c r="H108" s="68" t="s">
        <v>121</v>
      </c>
      <c r="I108" s="144" t="s">
        <v>123</v>
      </c>
      <c r="J108" s="151">
        <v>1050000</v>
      </c>
      <c r="K108" s="90"/>
      <c r="L108" s="90" t="s">
        <v>1190</v>
      </c>
      <c r="M108" s="2"/>
      <c r="N108" s="68">
        <v>20</v>
      </c>
      <c r="O108" s="68">
        <v>17</v>
      </c>
      <c r="P108" s="68">
        <v>17</v>
      </c>
      <c r="Q108" s="82">
        <v>7.74</v>
      </c>
    </row>
    <row r="109" spans="1:17" ht="18.75" customHeight="1" x14ac:dyDescent="0.25">
      <c r="A109" s="65">
        <v>4</v>
      </c>
      <c r="B109" s="272" t="s">
        <v>1197</v>
      </c>
      <c r="C109" s="111" t="s">
        <v>666</v>
      </c>
      <c r="D109" s="110" t="s">
        <v>24</v>
      </c>
      <c r="E109" s="84" t="s">
        <v>1198</v>
      </c>
      <c r="F109" s="108">
        <v>3.2</v>
      </c>
      <c r="G109" s="84">
        <v>92</v>
      </c>
      <c r="H109" s="84" t="s">
        <v>121</v>
      </c>
      <c r="I109" s="337" t="s">
        <v>123</v>
      </c>
      <c r="J109" s="151">
        <v>1050000</v>
      </c>
      <c r="K109" s="338"/>
      <c r="L109" s="338" t="s">
        <v>1190</v>
      </c>
      <c r="M109" s="2"/>
      <c r="N109" s="84">
        <v>23</v>
      </c>
      <c r="O109" s="84">
        <v>20</v>
      </c>
      <c r="P109" s="84">
        <v>20</v>
      </c>
      <c r="Q109" s="109">
        <v>7.81</v>
      </c>
    </row>
    <row r="110" spans="1:17" s="46" customFormat="1" ht="21" customHeight="1" x14ac:dyDescent="0.25">
      <c r="A110" s="411" t="s">
        <v>139</v>
      </c>
      <c r="B110" s="412"/>
      <c r="C110" s="412"/>
      <c r="D110" s="412"/>
      <c r="E110" s="412"/>
      <c r="F110" s="412"/>
      <c r="G110" s="412"/>
      <c r="H110" s="412"/>
      <c r="I110" s="413"/>
      <c r="J110" s="171">
        <f>SUM(J106:J109)</f>
        <v>4200000</v>
      </c>
      <c r="K110" s="332"/>
      <c r="L110" s="330"/>
      <c r="N110" s="263"/>
      <c r="O110" s="263"/>
      <c r="P110" s="263"/>
      <c r="Q110" s="262"/>
    </row>
    <row r="111" spans="1:17" ht="34.5" customHeight="1" x14ac:dyDescent="0.25">
      <c r="A111" s="404" t="s">
        <v>417</v>
      </c>
      <c r="B111" s="404"/>
      <c r="C111" s="404"/>
      <c r="D111" s="404"/>
      <c r="E111" s="404"/>
      <c r="F111" s="404"/>
      <c r="G111" s="404"/>
      <c r="H111" s="404"/>
      <c r="I111" s="404"/>
      <c r="J111" s="404"/>
      <c r="K111" s="404"/>
      <c r="L111" s="6"/>
      <c r="M111" s="6">
        <f>70*65</f>
        <v>4550</v>
      </c>
      <c r="N111" s="6"/>
      <c r="O111" s="6"/>
      <c r="P111" s="2"/>
    </row>
    <row r="112" spans="1:17" ht="18.75" customHeight="1" x14ac:dyDescent="0.25">
      <c r="A112" s="246"/>
      <c r="B112" s="246"/>
      <c r="C112" s="246"/>
      <c r="D112" s="246"/>
      <c r="E112" s="246"/>
      <c r="F112" s="246"/>
      <c r="G112" s="246"/>
      <c r="H112" s="246"/>
      <c r="I112" s="246"/>
      <c r="J112" s="246"/>
      <c r="K112" s="246"/>
      <c r="L112" s="6"/>
      <c r="M112" s="6">
        <f>62*100</f>
        <v>6200</v>
      </c>
      <c r="N112" s="6"/>
      <c r="O112" s="6"/>
      <c r="P112" s="2"/>
    </row>
    <row r="113" spans="1:16" s="10" customFormat="1" x14ac:dyDescent="0.25">
      <c r="A113" s="361" t="s">
        <v>140</v>
      </c>
      <c r="B113" s="361"/>
      <c r="C113" s="361"/>
      <c r="D113" s="361" t="s">
        <v>171</v>
      </c>
      <c r="E113" s="361"/>
      <c r="F113" s="361"/>
      <c r="G113" s="361"/>
      <c r="H113" s="361"/>
      <c r="I113" s="361" t="s">
        <v>141</v>
      </c>
      <c r="J113" s="361"/>
      <c r="K113" s="361"/>
    </row>
    <row r="114" spans="1:16" s="10" customFormat="1" ht="18.75" x14ac:dyDescent="0.3">
      <c r="A114" s="29"/>
      <c r="B114" s="45"/>
      <c r="C114" s="29"/>
      <c r="D114" s="361" t="s">
        <v>172</v>
      </c>
      <c r="E114" s="361"/>
      <c r="F114" s="361"/>
      <c r="G114" s="361"/>
      <c r="H114" s="361"/>
      <c r="I114" s="363" t="s">
        <v>142</v>
      </c>
      <c r="J114" s="363"/>
      <c r="K114" s="363"/>
    </row>
    <row r="115" spans="1:16" s="10" customFormat="1" ht="55.5" customHeight="1" x14ac:dyDescent="0.25">
      <c r="B115" s="45"/>
      <c r="D115" s="10" t="s">
        <v>143</v>
      </c>
      <c r="E115" s="242"/>
      <c r="F115" s="242"/>
    </row>
    <row r="116" spans="1:16" s="10" customFormat="1" x14ac:dyDescent="0.25">
      <c r="B116" s="45"/>
      <c r="E116" s="242"/>
      <c r="F116" s="242"/>
    </row>
    <row r="117" spans="1:16" s="10" customFormat="1" ht="17.25" customHeight="1" x14ac:dyDescent="0.25">
      <c r="A117" s="363" t="s">
        <v>144</v>
      </c>
      <c r="B117" s="363"/>
      <c r="C117" s="363"/>
      <c r="D117" s="363" t="s">
        <v>145</v>
      </c>
      <c r="E117" s="363"/>
      <c r="F117" s="363"/>
      <c r="G117" s="363"/>
      <c r="H117" s="363"/>
      <c r="I117" s="363" t="s">
        <v>146</v>
      </c>
      <c r="J117" s="363"/>
      <c r="K117" s="363"/>
    </row>
    <row r="118" spans="1:16" ht="20.25" customHeight="1" x14ac:dyDescent="0.25">
      <c r="A118" s="5"/>
      <c r="B118" s="3"/>
      <c r="C118" s="3"/>
      <c r="D118" s="3"/>
      <c r="E118" s="6"/>
      <c r="F118" s="7"/>
      <c r="I118" s="9"/>
      <c r="K118" s="5"/>
      <c r="L118" s="6"/>
      <c r="M118" s="6"/>
      <c r="N118" s="6"/>
      <c r="O118" s="7"/>
      <c r="P118" s="7"/>
    </row>
    <row r="119" spans="1:16" ht="20.25" customHeight="1" x14ac:dyDescent="0.25">
      <c r="A119" s="5"/>
      <c r="B119" s="3"/>
      <c r="C119" s="3"/>
      <c r="D119" s="3"/>
      <c r="E119" s="6"/>
      <c r="F119" s="7"/>
      <c r="I119" s="9"/>
      <c r="K119" s="5"/>
      <c r="L119" s="6"/>
      <c r="M119" s="6"/>
      <c r="N119" s="6"/>
      <c r="O119" s="7"/>
      <c r="P119" s="7"/>
    </row>
    <row r="120" spans="1:16" ht="20.25" customHeight="1" x14ac:dyDescent="0.25">
      <c r="A120" s="5"/>
      <c r="B120" s="3"/>
      <c r="C120" s="3"/>
      <c r="D120" s="3"/>
      <c r="E120" s="6"/>
      <c r="F120" s="7"/>
      <c r="I120" s="9"/>
      <c r="K120" s="5"/>
      <c r="L120" s="6"/>
      <c r="M120" s="6"/>
      <c r="N120" s="6"/>
      <c r="O120" s="7"/>
      <c r="P120" s="7"/>
    </row>
    <row r="121" spans="1:16" ht="20.25" customHeight="1" x14ac:dyDescent="0.25">
      <c r="A121" s="5"/>
      <c r="B121" s="3"/>
      <c r="C121" s="3"/>
      <c r="D121" s="3"/>
      <c r="E121" s="6"/>
      <c r="F121" s="7"/>
      <c r="I121" s="9"/>
      <c r="K121" s="5"/>
      <c r="L121" s="6"/>
      <c r="M121" s="6"/>
      <c r="N121" s="6"/>
      <c r="O121" s="7"/>
      <c r="P121" s="7"/>
    </row>
    <row r="122" spans="1:16" ht="20.25" customHeight="1" x14ac:dyDescent="0.25">
      <c r="A122" s="5"/>
      <c r="B122" s="3"/>
      <c r="C122" s="3"/>
      <c r="D122" s="3"/>
      <c r="E122" s="6"/>
      <c r="F122" s="7"/>
      <c r="I122" s="9"/>
      <c r="K122" s="5"/>
      <c r="L122" s="6"/>
      <c r="M122" s="6"/>
      <c r="N122" s="6"/>
      <c r="O122" s="7"/>
      <c r="P122" s="7"/>
    </row>
    <row r="123" spans="1:16" ht="20.25" customHeight="1" x14ac:dyDescent="0.25">
      <c r="A123" s="5"/>
      <c r="B123" s="3"/>
      <c r="C123" s="3"/>
      <c r="D123" s="3"/>
      <c r="E123" s="6"/>
      <c r="F123" s="7"/>
      <c r="I123" s="9"/>
      <c r="K123" s="5"/>
      <c r="L123" s="6"/>
      <c r="M123" s="6"/>
      <c r="N123" s="6"/>
      <c r="O123" s="7"/>
      <c r="P123" s="7"/>
    </row>
    <row r="124" spans="1:16" ht="20.25" customHeight="1" x14ac:dyDescent="0.25">
      <c r="A124" s="5"/>
      <c r="B124" s="3"/>
      <c r="C124" s="3"/>
      <c r="D124" s="3"/>
      <c r="E124" s="6"/>
      <c r="F124" s="7"/>
      <c r="I124" s="9"/>
      <c r="K124" s="5"/>
      <c r="L124" s="6"/>
      <c r="M124" s="6"/>
      <c r="N124" s="6"/>
      <c r="O124" s="7"/>
      <c r="P124" s="7"/>
    </row>
    <row r="125" spans="1:16" ht="20.25" customHeight="1" x14ac:dyDescent="0.25">
      <c r="A125" s="5"/>
      <c r="B125" s="3"/>
      <c r="C125" s="3"/>
      <c r="D125" s="3"/>
      <c r="E125" s="6"/>
      <c r="F125" s="7"/>
      <c r="I125" s="9"/>
      <c r="K125" s="5"/>
      <c r="L125" s="6"/>
      <c r="M125" s="6"/>
      <c r="N125" s="6"/>
      <c r="O125" s="7"/>
      <c r="P125" s="7"/>
    </row>
    <row r="126" spans="1:16" ht="20.25" customHeight="1" x14ac:dyDescent="0.25">
      <c r="A126" s="5"/>
      <c r="B126" s="3"/>
      <c r="C126" s="3"/>
      <c r="D126" s="3"/>
      <c r="E126" s="6"/>
      <c r="F126" s="7"/>
      <c r="I126" s="9"/>
      <c r="K126" s="5"/>
      <c r="L126" s="6"/>
      <c r="M126" s="6"/>
      <c r="N126" s="6"/>
      <c r="O126" s="7"/>
      <c r="P126" s="7"/>
    </row>
    <row r="127" spans="1:16" ht="20.25" customHeight="1" x14ac:dyDescent="0.25">
      <c r="A127" s="5"/>
      <c r="B127" s="3"/>
      <c r="C127" s="3"/>
      <c r="D127" s="3"/>
      <c r="E127" s="6"/>
      <c r="F127" s="7"/>
      <c r="I127" s="9"/>
      <c r="K127" s="5"/>
      <c r="L127" s="6"/>
      <c r="M127" s="6"/>
      <c r="N127" s="6"/>
      <c r="O127" s="7"/>
      <c r="P127" s="7"/>
    </row>
    <row r="128" spans="1:16" ht="20.25" customHeight="1" x14ac:dyDescent="0.25">
      <c r="A128" s="5"/>
      <c r="B128" s="3"/>
      <c r="C128" s="3"/>
      <c r="D128" s="3"/>
      <c r="E128" s="6"/>
      <c r="F128" s="7"/>
      <c r="I128" s="9"/>
      <c r="K128" s="5"/>
      <c r="L128" s="6"/>
      <c r="M128" s="6"/>
      <c r="N128" s="6"/>
      <c r="O128" s="7"/>
      <c r="P128" s="7"/>
    </row>
    <row r="129" spans="1:16" ht="20.25" customHeight="1" x14ac:dyDescent="0.25">
      <c r="A129" s="5"/>
      <c r="B129" s="3"/>
      <c r="C129" s="3"/>
      <c r="D129" s="3"/>
      <c r="E129" s="6"/>
      <c r="F129" s="7"/>
      <c r="I129" s="9"/>
      <c r="K129" s="5"/>
      <c r="L129" s="6"/>
      <c r="M129" s="6"/>
      <c r="N129" s="6"/>
      <c r="O129" s="7"/>
      <c r="P129" s="7"/>
    </row>
    <row r="130" spans="1:16" ht="20.25" customHeight="1" x14ac:dyDescent="0.25">
      <c r="A130" s="5"/>
      <c r="B130" s="3"/>
      <c r="C130" s="3"/>
      <c r="D130" s="3"/>
      <c r="E130" s="6"/>
      <c r="F130" s="7"/>
      <c r="I130" s="9"/>
      <c r="K130" s="5"/>
      <c r="L130" s="6"/>
      <c r="M130" s="6"/>
      <c r="N130" s="6"/>
      <c r="O130" s="7"/>
      <c r="P130" s="7"/>
    </row>
    <row r="131" spans="1:16" ht="20.25" customHeight="1" x14ac:dyDescent="0.25">
      <c r="A131" s="5"/>
      <c r="B131" s="3"/>
      <c r="C131" s="3"/>
      <c r="D131" s="3"/>
      <c r="E131" s="6"/>
      <c r="F131" s="7"/>
      <c r="I131" s="9"/>
      <c r="K131" s="5"/>
      <c r="L131" s="6"/>
      <c r="M131" s="6"/>
      <c r="N131" s="6"/>
      <c r="O131" s="7"/>
      <c r="P131" s="7"/>
    </row>
    <row r="132" spans="1:16" ht="20.25" customHeight="1" x14ac:dyDescent="0.25">
      <c r="A132" s="5"/>
      <c r="B132" s="3"/>
      <c r="C132" s="3"/>
      <c r="D132" s="3"/>
      <c r="E132" s="6"/>
      <c r="F132" s="7"/>
      <c r="I132" s="9"/>
      <c r="K132" s="5"/>
      <c r="L132" s="6"/>
      <c r="M132" s="6"/>
      <c r="N132" s="6"/>
      <c r="O132" s="7"/>
      <c r="P132" s="7"/>
    </row>
    <row r="133" spans="1:16" ht="20.25" customHeight="1" x14ac:dyDescent="0.25">
      <c r="A133" s="5"/>
      <c r="B133" s="3"/>
      <c r="C133" s="3"/>
      <c r="D133" s="3"/>
      <c r="E133" s="6"/>
      <c r="F133" s="7"/>
      <c r="I133" s="9"/>
      <c r="K133" s="5"/>
      <c r="L133" s="6"/>
      <c r="M133" s="6"/>
      <c r="N133" s="6"/>
      <c r="O133" s="7"/>
      <c r="P133" s="7"/>
    </row>
    <row r="134" spans="1:16" ht="20.25" customHeight="1" x14ac:dyDescent="0.25">
      <c r="A134" s="5"/>
      <c r="B134" s="3"/>
      <c r="C134" s="3"/>
      <c r="D134" s="3"/>
      <c r="E134" s="6"/>
      <c r="F134" s="7"/>
      <c r="I134" s="9"/>
      <c r="K134" s="5"/>
      <c r="L134" s="6"/>
      <c r="M134" s="6"/>
      <c r="N134" s="6"/>
      <c r="O134" s="7"/>
      <c r="P134" s="7"/>
    </row>
    <row r="135" spans="1:16" ht="20.25" customHeight="1" x14ac:dyDescent="0.25">
      <c r="A135" s="5"/>
      <c r="B135" s="3"/>
      <c r="C135" s="3"/>
      <c r="D135" s="3"/>
      <c r="E135" s="6"/>
      <c r="F135" s="7"/>
      <c r="I135" s="9"/>
      <c r="K135" s="5"/>
      <c r="L135" s="6"/>
      <c r="M135" s="6"/>
      <c r="N135" s="6"/>
      <c r="O135" s="7"/>
      <c r="P135" s="7"/>
    </row>
    <row r="136" spans="1:16" ht="20.25" customHeight="1" x14ac:dyDescent="0.25">
      <c r="A136" s="5"/>
      <c r="B136" s="3"/>
      <c r="C136" s="3"/>
      <c r="D136" s="3"/>
      <c r="E136" s="6"/>
      <c r="F136" s="7"/>
      <c r="I136" s="9"/>
      <c r="K136" s="5"/>
      <c r="L136" s="6"/>
      <c r="M136" s="6"/>
      <c r="N136" s="6"/>
      <c r="O136" s="7"/>
      <c r="P136" s="7"/>
    </row>
    <row r="137" spans="1:16" ht="20.25" customHeight="1" x14ac:dyDescent="0.25">
      <c r="A137" s="5"/>
      <c r="B137" s="3"/>
      <c r="C137" s="3"/>
      <c r="D137" s="3"/>
      <c r="E137" s="6"/>
      <c r="F137" s="7"/>
      <c r="I137" s="9"/>
      <c r="K137" s="5"/>
      <c r="L137" s="6"/>
      <c r="M137" s="6"/>
      <c r="N137" s="6"/>
      <c r="O137" s="7"/>
      <c r="P137" s="7"/>
    </row>
    <row r="138" spans="1:16" ht="20.25" customHeight="1" x14ac:dyDescent="0.25">
      <c r="A138" s="5"/>
      <c r="B138" s="3"/>
      <c r="C138" s="3"/>
      <c r="D138" s="3"/>
      <c r="E138" s="6"/>
      <c r="F138" s="7"/>
      <c r="I138" s="9"/>
      <c r="K138" s="5"/>
      <c r="L138" s="6"/>
      <c r="M138" s="6"/>
      <c r="N138" s="6"/>
      <c r="O138" s="7"/>
      <c r="P138" s="7"/>
    </row>
    <row r="139" spans="1:16" ht="20.25" customHeight="1" x14ac:dyDescent="0.25">
      <c r="A139" s="5"/>
      <c r="B139" s="3"/>
      <c r="C139" s="3"/>
      <c r="D139" s="3"/>
      <c r="E139" s="6"/>
      <c r="F139" s="7"/>
      <c r="I139" s="9"/>
      <c r="K139" s="5"/>
      <c r="L139" s="6"/>
      <c r="M139" s="6"/>
      <c r="N139" s="6"/>
      <c r="O139" s="7"/>
      <c r="P139" s="7"/>
    </row>
    <row r="140" spans="1:16" ht="20.25" customHeight="1" x14ac:dyDescent="0.25">
      <c r="A140" s="5"/>
      <c r="B140" s="3"/>
      <c r="C140" s="3"/>
      <c r="D140" s="3"/>
      <c r="E140" s="6"/>
      <c r="F140" s="7"/>
      <c r="I140" s="9"/>
      <c r="K140" s="5"/>
      <c r="L140" s="6"/>
      <c r="M140" s="6"/>
      <c r="N140" s="6"/>
      <c r="O140" s="7"/>
      <c r="P140" s="7"/>
    </row>
    <row r="141" spans="1:16" ht="20.25" customHeight="1" x14ac:dyDescent="0.25">
      <c r="A141" s="5"/>
      <c r="B141" s="3"/>
      <c r="C141" s="3"/>
      <c r="D141" s="3"/>
      <c r="E141" s="6"/>
      <c r="F141" s="7"/>
      <c r="I141" s="9"/>
      <c r="K141" s="5"/>
      <c r="L141" s="6"/>
      <c r="M141" s="6"/>
      <c r="N141" s="6"/>
      <c r="O141" s="7"/>
      <c r="P141" s="7"/>
    </row>
    <row r="142" spans="1:16" ht="20.25" customHeight="1" x14ac:dyDescent="0.25">
      <c r="A142" s="5"/>
      <c r="B142" s="3"/>
      <c r="C142" s="3"/>
      <c r="D142" s="3"/>
      <c r="E142" s="6"/>
      <c r="F142" s="7"/>
      <c r="I142" s="9"/>
      <c r="K142" s="5"/>
      <c r="L142" s="6"/>
      <c r="M142" s="6"/>
      <c r="N142" s="6"/>
      <c r="O142" s="7"/>
      <c r="P142" s="7"/>
    </row>
    <row r="143" spans="1:16" ht="20.25" customHeight="1" x14ac:dyDescent="0.25">
      <c r="A143" s="5"/>
      <c r="B143" s="3"/>
      <c r="C143" s="3"/>
      <c r="D143" s="3"/>
      <c r="E143" s="6"/>
      <c r="F143" s="7"/>
      <c r="I143" s="9"/>
      <c r="K143" s="5"/>
      <c r="L143" s="6"/>
      <c r="M143" s="6"/>
      <c r="N143" s="6"/>
      <c r="O143" s="7"/>
      <c r="P143" s="7"/>
    </row>
    <row r="144" spans="1:16" ht="20.25" customHeight="1" x14ac:dyDescent="0.25">
      <c r="A144" s="5"/>
      <c r="B144" s="3"/>
      <c r="C144" s="3"/>
      <c r="D144" s="3"/>
      <c r="E144" s="6"/>
      <c r="F144" s="7"/>
      <c r="I144" s="9"/>
      <c r="K144" s="5"/>
      <c r="L144" s="6"/>
      <c r="M144" s="6"/>
      <c r="N144" s="6"/>
      <c r="O144" s="7"/>
      <c r="P144" s="7"/>
    </row>
    <row r="145" spans="1:16" ht="20.25" customHeight="1" x14ac:dyDescent="0.25">
      <c r="A145" s="5"/>
      <c r="B145" s="3"/>
      <c r="C145" s="3"/>
      <c r="D145" s="3"/>
      <c r="E145" s="6"/>
      <c r="F145" s="7"/>
      <c r="I145" s="9"/>
      <c r="K145" s="5"/>
      <c r="L145" s="6"/>
      <c r="M145" s="6"/>
      <c r="N145" s="6"/>
      <c r="O145" s="7"/>
      <c r="P145" s="7"/>
    </row>
    <row r="146" spans="1:16" ht="20.25" customHeight="1" x14ac:dyDescent="0.25">
      <c r="A146" s="5"/>
      <c r="B146" s="3"/>
      <c r="C146" s="3"/>
      <c r="D146" s="3"/>
      <c r="E146" s="6"/>
      <c r="F146" s="7"/>
      <c r="I146" s="9"/>
      <c r="K146" s="5"/>
      <c r="L146" s="6"/>
      <c r="M146" s="6"/>
      <c r="N146" s="6"/>
      <c r="O146" s="7"/>
      <c r="P146" s="7"/>
    </row>
    <row r="147" spans="1:16" ht="20.25" customHeight="1" x14ac:dyDescent="0.25">
      <c r="A147" s="5"/>
      <c r="B147" s="3"/>
      <c r="C147" s="3"/>
      <c r="D147" s="3"/>
      <c r="E147" s="6"/>
      <c r="F147" s="7"/>
      <c r="I147" s="9"/>
      <c r="K147" s="5"/>
      <c r="L147" s="6"/>
      <c r="M147" s="6"/>
      <c r="N147" s="6"/>
      <c r="O147" s="7"/>
      <c r="P147" s="7"/>
    </row>
    <row r="148" spans="1:16" ht="20.25" customHeight="1" x14ac:dyDescent="0.25">
      <c r="A148" s="5"/>
      <c r="B148" s="3"/>
      <c r="C148" s="3"/>
      <c r="D148" s="3"/>
      <c r="E148" s="6"/>
      <c r="F148" s="7"/>
      <c r="I148" s="9"/>
      <c r="K148" s="5"/>
      <c r="L148" s="6"/>
      <c r="M148" s="6"/>
      <c r="N148" s="6"/>
      <c r="O148" s="7"/>
      <c r="P148" s="7"/>
    </row>
    <row r="149" spans="1:16" ht="20.25" customHeight="1" x14ac:dyDescent="0.25">
      <c r="A149" s="5"/>
      <c r="B149" s="3"/>
      <c r="C149" s="3"/>
      <c r="D149" s="3"/>
      <c r="E149" s="6"/>
      <c r="F149" s="7"/>
      <c r="I149" s="9"/>
      <c r="K149" s="5"/>
      <c r="L149" s="6"/>
      <c r="M149" s="6"/>
      <c r="N149" s="6"/>
      <c r="O149" s="7"/>
      <c r="P149" s="7"/>
    </row>
    <row r="150" spans="1:16" ht="20.25" customHeight="1" x14ac:dyDescent="0.25">
      <c r="A150" s="5"/>
      <c r="B150" s="3"/>
      <c r="C150" s="3"/>
      <c r="D150" s="3"/>
      <c r="E150" s="6"/>
      <c r="F150" s="7"/>
      <c r="I150" s="9"/>
      <c r="K150" s="5"/>
      <c r="L150" s="6"/>
      <c r="M150" s="6"/>
      <c r="N150" s="6"/>
      <c r="O150" s="7"/>
      <c r="P150" s="7"/>
    </row>
    <row r="151" spans="1:16" ht="20.25" customHeight="1" x14ac:dyDescent="0.25">
      <c r="A151" s="5"/>
      <c r="B151" s="3"/>
      <c r="C151" s="3"/>
      <c r="D151" s="3"/>
      <c r="E151" s="6"/>
      <c r="F151" s="7"/>
      <c r="I151" s="9"/>
      <c r="K151" s="5"/>
      <c r="L151" s="6"/>
      <c r="M151" s="6"/>
      <c r="N151" s="6"/>
      <c r="O151" s="7"/>
      <c r="P151" s="7"/>
    </row>
    <row r="152" spans="1:16" ht="20.25" customHeight="1" x14ac:dyDescent="0.25">
      <c r="A152" s="5"/>
      <c r="B152" s="3"/>
      <c r="C152" s="3"/>
      <c r="D152" s="3"/>
      <c r="E152" s="6"/>
      <c r="F152" s="7"/>
      <c r="I152" s="9"/>
      <c r="K152" s="5"/>
      <c r="L152" s="6"/>
      <c r="M152" s="6"/>
      <c r="N152" s="6"/>
      <c r="O152" s="7"/>
      <c r="P152" s="7"/>
    </row>
    <row r="153" spans="1:16" ht="20.25" customHeight="1" x14ac:dyDescent="0.25">
      <c r="A153" s="5"/>
      <c r="B153" s="3"/>
      <c r="C153" s="3"/>
      <c r="D153" s="3"/>
      <c r="E153" s="6"/>
      <c r="F153" s="7"/>
      <c r="I153" s="9"/>
      <c r="K153" s="5"/>
      <c r="L153" s="6"/>
      <c r="M153" s="6"/>
      <c r="N153" s="6"/>
      <c r="O153" s="7"/>
      <c r="P153" s="7"/>
    </row>
    <row r="154" spans="1:16" ht="20.25" customHeight="1" x14ac:dyDescent="0.25">
      <c r="A154" s="5"/>
      <c r="B154" s="3"/>
      <c r="C154" s="3"/>
      <c r="D154" s="3"/>
      <c r="E154" s="6"/>
      <c r="F154" s="7"/>
      <c r="I154" s="9"/>
      <c r="K154" s="5"/>
      <c r="L154" s="6"/>
      <c r="M154" s="6"/>
      <c r="N154" s="6"/>
      <c r="O154" s="7"/>
      <c r="P154" s="7"/>
    </row>
    <row r="155" spans="1:16" ht="20.25" customHeight="1" x14ac:dyDescent="0.25">
      <c r="A155" s="5"/>
      <c r="B155" s="3"/>
      <c r="C155" s="3"/>
      <c r="D155" s="3"/>
      <c r="E155" s="6"/>
      <c r="F155" s="7"/>
      <c r="I155" s="9"/>
      <c r="K155" s="5"/>
      <c r="L155" s="6"/>
      <c r="M155" s="6"/>
      <c r="N155" s="6"/>
      <c r="O155" s="7"/>
      <c r="P155" s="7"/>
    </row>
    <row r="156" spans="1:16" ht="20.25" customHeight="1" x14ac:dyDescent="0.25">
      <c r="A156" s="5"/>
      <c r="B156" s="3"/>
      <c r="C156" s="3"/>
      <c r="D156" s="3"/>
      <c r="E156" s="6"/>
      <c r="F156" s="7"/>
      <c r="I156" s="9"/>
      <c r="K156" s="5"/>
      <c r="L156" s="6"/>
      <c r="M156" s="6"/>
      <c r="N156" s="6"/>
      <c r="O156" s="7"/>
      <c r="P156" s="7"/>
    </row>
    <row r="157" spans="1:16" ht="20.25" customHeight="1" x14ac:dyDescent="0.25">
      <c r="A157" s="5"/>
      <c r="B157" s="3"/>
      <c r="C157" s="3"/>
      <c r="D157" s="3"/>
      <c r="E157" s="6"/>
      <c r="F157" s="7"/>
      <c r="I157" s="9"/>
      <c r="K157" s="5"/>
      <c r="L157" s="6"/>
      <c r="M157" s="6"/>
      <c r="N157" s="6"/>
      <c r="O157" s="7"/>
      <c r="P157" s="7"/>
    </row>
    <row r="158" spans="1:16" ht="20.25" customHeight="1" x14ac:dyDescent="0.25">
      <c r="A158" s="5"/>
      <c r="B158" s="3"/>
      <c r="C158" s="3"/>
      <c r="D158" s="3"/>
      <c r="E158" s="6"/>
      <c r="F158" s="7"/>
      <c r="I158" s="9"/>
      <c r="K158" s="5"/>
      <c r="L158" s="6"/>
      <c r="M158" s="6"/>
      <c r="N158" s="6"/>
      <c r="O158" s="7"/>
      <c r="P158" s="7"/>
    </row>
    <row r="159" spans="1:16" ht="20.25" customHeight="1" x14ac:dyDescent="0.25">
      <c r="A159" s="5"/>
      <c r="B159" s="3"/>
      <c r="C159" s="3"/>
      <c r="D159" s="3"/>
      <c r="E159" s="6"/>
      <c r="F159" s="7"/>
      <c r="I159" s="9"/>
      <c r="K159" s="5"/>
      <c r="L159" s="6"/>
      <c r="M159" s="6"/>
      <c r="N159" s="6"/>
      <c r="O159" s="7"/>
      <c r="P159" s="7"/>
    </row>
    <row r="160" spans="1:16" ht="20.25" customHeight="1" x14ac:dyDescent="0.25">
      <c r="A160" s="5"/>
      <c r="B160" s="3"/>
      <c r="C160" s="3"/>
      <c r="D160" s="3"/>
      <c r="E160" s="6"/>
      <c r="F160" s="7"/>
      <c r="I160" s="9"/>
      <c r="K160" s="5"/>
      <c r="L160" s="6"/>
      <c r="M160" s="6"/>
      <c r="N160" s="6"/>
      <c r="O160" s="7"/>
      <c r="P160" s="7"/>
    </row>
    <row r="161" spans="1:16" ht="20.25" customHeight="1" x14ac:dyDescent="0.25">
      <c r="A161" s="5"/>
      <c r="B161" s="3"/>
      <c r="C161" s="3"/>
      <c r="D161" s="3"/>
      <c r="E161" s="6"/>
      <c r="F161" s="7"/>
      <c r="I161" s="9"/>
      <c r="K161" s="5"/>
      <c r="L161" s="6"/>
      <c r="M161" s="6"/>
      <c r="N161" s="6"/>
      <c r="O161" s="7"/>
      <c r="P161" s="7"/>
    </row>
    <row r="162" spans="1:16" ht="20.25" customHeight="1" x14ac:dyDescent="0.25">
      <c r="A162" s="5"/>
      <c r="B162" s="3"/>
      <c r="C162" s="3"/>
      <c r="D162" s="3"/>
      <c r="E162" s="6"/>
      <c r="F162" s="7"/>
      <c r="I162" s="9"/>
      <c r="K162" s="5"/>
      <c r="L162" s="6"/>
      <c r="M162" s="6"/>
      <c r="N162" s="6"/>
      <c r="O162" s="7"/>
      <c r="P162" s="7"/>
    </row>
    <row r="163" spans="1:16" ht="20.25" customHeight="1" x14ac:dyDescent="0.25">
      <c r="A163" s="5"/>
      <c r="B163" s="3"/>
      <c r="C163" s="3"/>
      <c r="D163" s="3"/>
      <c r="E163" s="6"/>
      <c r="F163" s="7"/>
      <c r="I163" s="9"/>
      <c r="K163" s="5"/>
      <c r="L163" s="6"/>
      <c r="M163" s="6"/>
      <c r="N163" s="6"/>
      <c r="O163" s="7"/>
      <c r="P163" s="7"/>
    </row>
    <row r="164" spans="1:16" ht="20.25" customHeight="1" x14ac:dyDescent="0.25">
      <c r="A164" s="5"/>
      <c r="B164" s="3"/>
      <c r="C164" s="3"/>
      <c r="D164" s="3"/>
      <c r="E164" s="6"/>
      <c r="F164" s="7"/>
      <c r="I164" s="9"/>
      <c r="K164" s="5"/>
      <c r="L164" s="6"/>
      <c r="M164" s="6"/>
      <c r="N164" s="6"/>
      <c r="O164" s="7"/>
      <c r="P164" s="7"/>
    </row>
    <row r="165" spans="1:16" ht="20.25" customHeight="1" x14ac:dyDescent="0.25">
      <c r="A165" s="5"/>
      <c r="B165" s="3"/>
      <c r="C165" s="3"/>
      <c r="D165" s="3"/>
      <c r="E165" s="6"/>
      <c r="F165" s="7"/>
      <c r="I165" s="9"/>
      <c r="K165" s="5"/>
      <c r="L165" s="6"/>
      <c r="M165" s="6"/>
      <c r="N165" s="6"/>
      <c r="O165" s="7"/>
      <c r="P165" s="7"/>
    </row>
    <row r="166" spans="1:16" ht="20.25" customHeight="1" x14ac:dyDescent="0.25">
      <c r="A166" s="5"/>
      <c r="B166" s="3"/>
      <c r="C166" s="3"/>
      <c r="D166" s="3"/>
      <c r="E166" s="6"/>
      <c r="F166" s="7"/>
      <c r="I166" s="9"/>
      <c r="K166" s="5"/>
      <c r="L166" s="6"/>
      <c r="M166" s="6"/>
      <c r="N166" s="6"/>
      <c r="O166" s="7"/>
      <c r="P166" s="7"/>
    </row>
    <row r="167" spans="1:16" ht="20.25" customHeight="1" x14ac:dyDescent="0.25">
      <c r="A167" s="5"/>
      <c r="B167" s="3"/>
      <c r="C167" s="3"/>
      <c r="D167" s="3"/>
      <c r="E167" s="6"/>
      <c r="F167" s="7"/>
      <c r="I167" s="9"/>
      <c r="K167" s="5"/>
      <c r="L167" s="6"/>
      <c r="M167" s="6"/>
      <c r="N167" s="6"/>
      <c r="O167" s="7"/>
      <c r="P167" s="7"/>
    </row>
    <row r="168" spans="1:16" ht="20.25" customHeight="1" x14ac:dyDescent="0.25">
      <c r="A168" s="5"/>
      <c r="B168" s="3"/>
      <c r="C168" s="3"/>
      <c r="D168" s="3"/>
      <c r="E168" s="6"/>
      <c r="F168" s="7"/>
      <c r="I168" s="9"/>
      <c r="K168" s="5"/>
      <c r="L168" s="6"/>
      <c r="M168" s="6"/>
      <c r="N168" s="6"/>
      <c r="O168" s="7"/>
      <c r="P168" s="7"/>
    </row>
    <row r="169" spans="1:16" ht="20.25" customHeight="1" x14ac:dyDescent="0.25">
      <c r="A169" s="5"/>
      <c r="B169" s="3"/>
      <c r="C169" s="3"/>
      <c r="D169" s="3"/>
      <c r="E169" s="6"/>
      <c r="F169" s="7"/>
      <c r="I169" s="9"/>
      <c r="K169" s="5"/>
      <c r="L169" s="6"/>
      <c r="M169" s="6"/>
      <c r="N169" s="6"/>
      <c r="O169" s="7"/>
      <c r="P169" s="7"/>
    </row>
    <row r="170" spans="1:16" ht="20.25" customHeight="1" x14ac:dyDescent="0.25">
      <c r="A170" s="5"/>
      <c r="B170" s="3"/>
      <c r="C170" s="3"/>
      <c r="D170" s="3"/>
      <c r="E170" s="6"/>
      <c r="F170" s="7"/>
      <c r="I170" s="9"/>
      <c r="K170" s="5"/>
      <c r="L170" s="6"/>
      <c r="M170" s="6"/>
      <c r="N170" s="6"/>
      <c r="O170" s="7"/>
      <c r="P170" s="7"/>
    </row>
    <row r="171" spans="1:16" ht="20.25" customHeight="1" x14ac:dyDescent="0.25">
      <c r="A171" s="5"/>
      <c r="B171" s="3"/>
      <c r="C171" s="3"/>
      <c r="D171" s="3"/>
      <c r="E171" s="6"/>
      <c r="F171" s="7"/>
      <c r="I171" s="9"/>
      <c r="K171" s="5"/>
      <c r="L171" s="6"/>
      <c r="M171" s="6"/>
      <c r="N171" s="6"/>
      <c r="O171" s="7"/>
      <c r="P171" s="7"/>
    </row>
    <row r="172" spans="1:16" ht="20.25" customHeight="1" x14ac:dyDescent="0.25">
      <c r="A172" s="5"/>
      <c r="B172" s="3"/>
      <c r="C172" s="3"/>
      <c r="D172" s="3"/>
      <c r="E172" s="6"/>
      <c r="F172" s="7"/>
      <c r="I172" s="9"/>
      <c r="K172" s="5"/>
      <c r="L172" s="6"/>
      <c r="M172" s="6"/>
      <c r="N172" s="6"/>
      <c r="O172" s="7"/>
      <c r="P172" s="7"/>
    </row>
    <row r="173" spans="1:16" ht="20.25" customHeight="1" x14ac:dyDescent="0.25">
      <c r="A173" s="5"/>
      <c r="B173" s="3"/>
      <c r="C173" s="3"/>
      <c r="D173" s="3"/>
      <c r="E173" s="6"/>
      <c r="F173" s="7"/>
      <c r="I173" s="9"/>
      <c r="K173" s="5"/>
      <c r="L173" s="6"/>
      <c r="M173" s="6"/>
      <c r="N173" s="6"/>
      <c r="O173" s="7"/>
      <c r="P173" s="7"/>
    </row>
    <row r="174" spans="1:16" ht="20.25" customHeight="1" x14ac:dyDescent="0.25">
      <c r="A174" s="5"/>
      <c r="B174" s="3"/>
      <c r="C174" s="3"/>
      <c r="D174" s="3"/>
      <c r="E174" s="6"/>
      <c r="F174" s="7"/>
      <c r="I174" s="9"/>
      <c r="K174" s="5"/>
      <c r="L174" s="6"/>
      <c r="M174" s="6"/>
      <c r="N174" s="6"/>
      <c r="O174" s="7"/>
      <c r="P174" s="7"/>
    </row>
    <row r="175" spans="1:16" ht="20.25" customHeight="1" x14ac:dyDescent="0.25">
      <c r="A175" s="5"/>
      <c r="B175" s="3"/>
      <c r="C175" s="3"/>
      <c r="D175" s="3"/>
      <c r="E175" s="6"/>
      <c r="F175" s="7"/>
      <c r="I175" s="9"/>
      <c r="K175" s="5"/>
      <c r="L175" s="6"/>
      <c r="M175" s="6"/>
      <c r="N175" s="6"/>
      <c r="O175" s="7"/>
      <c r="P175" s="7"/>
    </row>
    <row r="176" spans="1:16" ht="20.25" customHeight="1" x14ac:dyDescent="0.25">
      <c r="A176" s="5"/>
      <c r="B176" s="3"/>
      <c r="C176" s="3"/>
      <c r="D176" s="3"/>
      <c r="E176" s="6"/>
      <c r="F176" s="7"/>
      <c r="I176" s="9"/>
      <c r="K176" s="5"/>
      <c r="L176" s="6"/>
      <c r="M176" s="6"/>
      <c r="N176" s="6"/>
      <c r="O176" s="7"/>
      <c r="P176" s="7"/>
    </row>
    <row r="177" spans="1:16" ht="20.25" customHeight="1" x14ac:dyDescent="0.25">
      <c r="A177" s="5"/>
      <c r="B177" s="3"/>
      <c r="C177" s="3"/>
      <c r="D177" s="3"/>
      <c r="E177" s="6"/>
      <c r="F177" s="7"/>
      <c r="I177" s="9"/>
      <c r="K177" s="5"/>
      <c r="L177" s="6"/>
      <c r="M177" s="6"/>
      <c r="N177" s="6"/>
      <c r="O177" s="7"/>
      <c r="P177" s="7"/>
    </row>
    <row r="178" spans="1:16" ht="20.25" customHeight="1" x14ac:dyDescent="0.25">
      <c r="A178" s="5"/>
      <c r="B178" s="3"/>
      <c r="C178" s="3"/>
      <c r="D178" s="3"/>
      <c r="E178" s="6"/>
      <c r="F178" s="7"/>
      <c r="I178" s="9"/>
      <c r="K178" s="5"/>
      <c r="L178" s="6"/>
      <c r="M178" s="6"/>
      <c r="N178" s="6"/>
      <c r="O178" s="7"/>
      <c r="P178" s="7"/>
    </row>
    <row r="179" spans="1:16" ht="20.25" customHeight="1" x14ac:dyDescent="0.25">
      <c r="A179" s="5"/>
      <c r="B179" s="3"/>
      <c r="C179" s="3"/>
      <c r="D179" s="3"/>
      <c r="E179" s="6"/>
      <c r="F179" s="7"/>
      <c r="I179" s="9"/>
      <c r="K179" s="5"/>
      <c r="L179" s="6"/>
      <c r="M179" s="6"/>
      <c r="N179" s="6"/>
      <c r="O179" s="7"/>
      <c r="P179" s="7"/>
    </row>
    <row r="180" spans="1:16" ht="20.25" customHeight="1" x14ac:dyDescent="0.25">
      <c r="A180" s="5"/>
      <c r="B180" s="3"/>
      <c r="C180" s="3"/>
      <c r="D180" s="3"/>
      <c r="E180" s="6"/>
      <c r="F180" s="7"/>
      <c r="I180" s="9"/>
      <c r="K180" s="5"/>
      <c r="L180" s="6"/>
      <c r="M180" s="6"/>
      <c r="N180" s="6"/>
      <c r="O180" s="7"/>
      <c r="P180" s="7"/>
    </row>
    <row r="181" spans="1:16" ht="20.25" customHeight="1" x14ac:dyDescent="0.25">
      <c r="A181" s="5"/>
      <c r="B181" s="3"/>
      <c r="C181" s="3"/>
      <c r="D181" s="3"/>
      <c r="E181" s="6"/>
      <c r="F181" s="7"/>
      <c r="I181" s="9"/>
      <c r="K181" s="5"/>
      <c r="L181" s="6"/>
      <c r="M181" s="6"/>
      <c r="N181" s="6"/>
      <c r="O181" s="7"/>
      <c r="P181" s="7"/>
    </row>
    <row r="182" spans="1:16" ht="20.25" customHeight="1" x14ac:dyDescent="0.25">
      <c r="A182" s="5"/>
      <c r="B182" s="3"/>
      <c r="C182" s="3"/>
      <c r="D182" s="3"/>
      <c r="E182" s="6"/>
      <c r="F182" s="7"/>
      <c r="I182" s="9"/>
      <c r="K182" s="5"/>
      <c r="L182" s="6"/>
      <c r="M182" s="6"/>
      <c r="N182" s="6"/>
      <c r="O182" s="7"/>
      <c r="P182" s="7"/>
    </row>
    <row r="183" spans="1:16" ht="20.25" customHeight="1" x14ac:dyDescent="0.25">
      <c r="A183" s="5"/>
      <c r="B183" s="3"/>
      <c r="C183" s="3"/>
      <c r="D183" s="3"/>
      <c r="E183" s="6"/>
      <c r="F183" s="7"/>
      <c r="I183" s="9"/>
      <c r="K183" s="5"/>
      <c r="L183" s="6"/>
      <c r="M183" s="6"/>
      <c r="N183" s="6"/>
      <c r="O183" s="7"/>
      <c r="P183" s="7"/>
    </row>
    <row r="184" spans="1:16" ht="20.25" customHeight="1" x14ac:dyDescent="0.25">
      <c r="A184" s="5"/>
      <c r="B184" s="3"/>
      <c r="C184" s="3"/>
      <c r="D184" s="3"/>
      <c r="E184" s="6"/>
      <c r="F184" s="7"/>
      <c r="I184" s="9"/>
      <c r="K184" s="5"/>
      <c r="L184" s="6"/>
      <c r="M184" s="6"/>
      <c r="N184" s="6"/>
      <c r="O184" s="7"/>
      <c r="P184" s="7"/>
    </row>
    <row r="185" spans="1:16" ht="18.75" customHeight="1" x14ac:dyDescent="0.25">
      <c r="A185" s="5"/>
      <c r="B185" s="3"/>
      <c r="C185" s="3"/>
      <c r="D185" s="3"/>
      <c r="E185" s="6"/>
      <c r="F185" s="6"/>
      <c r="K185" s="5"/>
      <c r="L185" s="6"/>
      <c r="M185" s="6"/>
      <c r="N185" s="6"/>
      <c r="O185" s="6"/>
      <c r="P185" s="2"/>
    </row>
    <row r="186" spans="1:16" ht="18.75" customHeight="1" x14ac:dyDescent="0.25">
      <c r="A186" s="5"/>
      <c r="B186" s="3"/>
      <c r="C186" s="3"/>
      <c r="D186" s="3"/>
      <c r="E186" s="6"/>
      <c r="F186" s="6"/>
      <c r="K186" s="5"/>
      <c r="L186" s="6"/>
      <c r="M186" s="6"/>
      <c r="N186" s="6"/>
      <c r="O186" s="6"/>
      <c r="P186" s="2"/>
    </row>
    <row r="187" spans="1:16" x14ac:dyDescent="0.25">
      <c r="P187" s="2"/>
    </row>
  </sheetData>
  <mergeCells count="80">
    <mergeCell ref="A36:J36"/>
    <mergeCell ref="B8:B9"/>
    <mergeCell ref="A12:K12"/>
    <mergeCell ref="A89:I89"/>
    <mergeCell ref="K67:K68"/>
    <mergeCell ref="A47:C47"/>
    <mergeCell ref="D47:H47"/>
    <mergeCell ref="I47:K47"/>
    <mergeCell ref="D48:H48"/>
    <mergeCell ref="I48:K48"/>
    <mergeCell ref="A51:C51"/>
    <mergeCell ref="D51:H51"/>
    <mergeCell ref="I51:K51"/>
    <mergeCell ref="A60:D60"/>
    <mergeCell ref="A61:D61"/>
    <mergeCell ref="A65:K65"/>
    <mergeCell ref="D14:H14"/>
    <mergeCell ref="I14:K14"/>
    <mergeCell ref="A32:D32"/>
    <mergeCell ref="A33:D33"/>
    <mergeCell ref="A35:J35"/>
    <mergeCell ref="A1:D1"/>
    <mergeCell ref="A2:D2"/>
    <mergeCell ref="A4:J4"/>
    <mergeCell ref="A5:J5"/>
    <mergeCell ref="A6:K6"/>
    <mergeCell ref="C8:D9"/>
    <mergeCell ref="E8:E9"/>
    <mergeCell ref="A8:A9"/>
    <mergeCell ref="A39:A40"/>
    <mergeCell ref="B39:B40"/>
    <mergeCell ref="C39:D40"/>
    <mergeCell ref="E39:E40"/>
    <mergeCell ref="A13:C13"/>
    <mergeCell ref="A17:C17"/>
    <mergeCell ref="D17:H17"/>
    <mergeCell ref="A11:I11"/>
    <mergeCell ref="I17:K17"/>
    <mergeCell ref="K8:K9"/>
    <mergeCell ref="K39:K40"/>
    <mergeCell ref="D13:H13"/>
    <mergeCell ref="I13:K13"/>
    <mergeCell ref="A37:K37"/>
    <mergeCell ref="A45:K45"/>
    <mergeCell ref="A90:K90"/>
    <mergeCell ref="A63:J63"/>
    <mergeCell ref="A64:J64"/>
    <mergeCell ref="A67:A68"/>
    <mergeCell ref="B67:B68"/>
    <mergeCell ref="C67:D68"/>
    <mergeCell ref="E67:E68"/>
    <mergeCell ref="A44:I44"/>
    <mergeCell ref="A97:D97"/>
    <mergeCell ref="A98:D98"/>
    <mergeCell ref="A100:J100"/>
    <mergeCell ref="A101:J101"/>
    <mergeCell ref="A96:C96"/>
    <mergeCell ref="D96:H96"/>
    <mergeCell ref="I96:K96"/>
    <mergeCell ref="A92:C92"/>
    <mergeCell ref="D92:H92"/>
    <mergeCell ref="I92:K92"/>
    <mergeCell ref="D93:H93"/>
    <mergeCell ref="I93:K93"/>
    <mergeCell ref="A102:K102"/>
    <mergeCell ref="A104:A105"/>
    <mergeCell ref="B104:B105"/>
    <mergeCell ref="C104:D105"/>
    <mergeCell ref="E104:E105"/>
    <mergeCell ref="K104:K105"/>
    <mergeCell ref="A110:I110"/>
    <mergeCell ref="A111:K111"/>
    <mergeCell ref="A113:C113"/>
    <mergeCell ref="D113:H113"/>
    <mergeCell ref="I113:K113"/>
    <mergeCell ref="D114:H114"/>
    <mergeCell ref="I114:K114"/>
    <mergeCell ref="A117:C117"/>
    <mergeCell ref="D117:H117"/>
    <mergeCell ref="I117:K117"/>
  </mergeCells>
  <pageMargins left="1.23" right="0.2" top="0.2" bottom="0.2" header="0.2" footer="0.2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20"/>
  <sheetViews>
    <sheetView topLeftCell="A211" zoomScaleNormal="100" workbookViewId="0">
      <selection activeCell="A214" sqref="A214:XFD214"/>
    </sheetView>
  </sheetViews>
  <sheetFormatPr defaultRowHeight="15.75" x14ac:dyDescent="0.25"/>
  <cols>
    <col min="1" max="1" width="4.28515625" style="1" customWidth="1"/>
    <col min="2" max="2" width="20" style="63" customWidth="1"/>
    <col min="3" max="3" width="17.28515625" style="2" customWidth="1"/>
    <col min="4" max="4" width="8.5703125" style="2" customWidth="1"/>
    <col min="5" max="5" width="11.85546875" style="1" customWidth="1"/>
    <col min="6" max="6" width="8.85546875" style="1" customWidth="1"/>
    <col min="7" max="7" width="8.140625" style="2" customWidth="1"/>
    <col min="8" max="8" width="11.28515625" style="2" customWidth="1"/>
    <col min="9" max="9" width="11.7109375" style="2" customWidth="1"/>
    <col min="10" max="11" width="13.5703125" style="2" customWidth="1"/>
    <col min="12" max="12" width="10" style="1" customWidth="1"/>
    <col min="13" max="13" width="17.85546875" style="2" customWidth="1"/>
    <col min="14" max="15" width="4.7109375" style="2" customWidth="1"/>
    <col min="16" max="16" width="5.5703125" style="2" customWidth="1"/>
    <col min="17" max="17" width="5.5703125" customWidth="1"/>
    <col min="18" max="16384" width="9.140625" style="2"/>
  </cols>
  <sheetData>
    <row r="1" spans="1:17" s="10" customFormat="1" x14ac:dyDescent="0.25">
      <c r="A1" s="30"/>
      <c r="B1" s="60"/>
      <c r="C1" s="30"/>
      <c r="D1" s="30"/>
      <c r="E1" s="50"/>
      <c r="F1" s="30"/>
      <c r="G1" s="30"/>
      <c r="H1" s="30"/>
      <c r="I1" s="30"/>
      <c r="J1" s="30"/>
    </row>
    <row r="2" spans="1:17" customFormat="1" ht="17.25" customHeight="1" x14ac:dyDescent="0.3">
      <c r="A2" s="362" t="s">
        <v>124</v>
      </c>
      <c r="B2" s="362"/>
      <c r="C2" s="362"/>
      <c r="D2" s="362"/>
      <c r="E2" s="51"/>
      <c r="F2" s="12"/>
      <c r="I2" s="13"/>
    </row>
    <row r="3" spans="1:17" customFormat="1" ht="17.25" customHeight="1" x14ac:dyDescent="0.3">
      <c r="A3" s="363" t="s">
        <v>125</v>
      </c>
      <c r="B3" s="363"/>
      <c r="C3" s="363"/>
      <c r="D3" s="363"/>
      <c r="E3" s="50"/>
      <c r="F3" s="12"/>
      <c r="I3" s="13"/>
    </row>
    <row r="4" spans="1:17" customFormat="1" ht="6" customHeight="1" x14ac:dyDescent="0.3">
      <c r="A4" s="30"/>
      <c r="B4" s="60"/>
      <c r="C4" s="30"/>
      <c r="D4" s="30"/>
      <c r="E4" s="50"/>
      <c r="F4" s="12"/>
      <c r="I4" s="13"/>
    </row>
    <row r="5" spans="1:17" customFormat="1" ht="20.25" customHeight="1" x14ac:dyDescent="0.25">
      <c r="A5" s="363" t="s">
        <v>126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17" customFormat="1" ht="20.25" customHeight="1" x14ac:dyDescent="0.25">
      <c r="A6" s="363" t="s">
        <v>1214</v>
      </c>
      <c r="B6" s="363"/>
      <c r="C6" s="363"/>
      <c r="D6" s="363"/>
      <c r="E6" s="363"/>
      <c r="F6" s="363"/>
      <c r="G6" s="363"/>
      <c r="H6" s="363"/>
      <c r="I6" s="363"/>
      <c r="J6" s="363"/>
      <c r="K6" s="363"/>
    </row>
    <row r="7" spans="1:17" s="33" customFormat="1" ht="20.25" customHeight="1" x14ac:dyDescent="0.25">
      <c r="A7" s="370" t="s">
        <v>421</v>
      </c>
      <c r="B7" s="370"/>
      <c r="C7" s="370"/>
      <c r="D7" s="370"/>
      <c r="E7" s="370"/>
      <c r="F7" s="370"/>
      <c r="G7" s="370"/>
      <c r="H7" s="370"/>
      <c r="I7" s="370"/>
      <c r="J7" s="370"/>
      <c r="K7" s="370"/>
    </row>
    <row r="8" spans="1:17" customFormat="1" ht="10.5" customHeight="1" x14ac:dyDescent="0.25">
      <c r="A8" s="15"/>
      <c r="B8" s="61"/>
      <c r="C8" s="17"/>
      <c r="D8" s="18"/>
      <c r="E8" s="15"/>
      <c r="F8" s="19"/>
      <c r="G8" s="15"/>
      <c r="H8" s="17"/>
      <c r="I8" s="20"/>
    </row>
    <row r="9" spans="1:17" s="23" customFormat="1" ht="22.5" customHeight="1" x14ac:dyDescent="0.2">
      <c r="A9" s="364" t="s">
        <v>118</v>
      </c>
      <c r="B9" s="374" t="s">
        <v>127</v>
      </c>
      <c r="C9" s="366" t="s">
        <v>128</v>
      </c>
      <c r="D9" s="367"/>
      <c r="E9" s="364" t="s">
        <v>129</v>
      </c>
      <c r="F9" s="21" t="s">
        <v>130</v>
      </c>
      <c r="G9" s="21" t="s">
        <v>182</v>
      </c>
      <c r="H9" s="21" t="s">
        <v>131</v>
      </c>
      <c r="I9" s="21" t="s">
        <v>132</v>
      </c>
      <c r="J9" s="22" t="s">
        <v>133</v>
      </c>
      <c r="K9" s="364" t="s">
        <v>134</v>
      </c>
    </row>
    <row r="10" spans="1:17" s="23" customFormat="1" ht="22.5" customHeight="1" x14ac:dyDescent="0.2">
      <c r="A10" s="365"/>
      <c r="B10" s="375"/>
      <c r="C10" s="368"/>
      <c r="D10" s="369"/>
      <c r="E10" s="365"/>
      <c r="F10" s="24" t="s">
        <v>135</v>
      </c>
      <c r="G10" s="24" t="s">
        <v>169</v>
      </c>
      <c r="H10" s="24" t="s">
        <v>136</v>
      </c>
      <c r="I10" s="24" t="s">
        <v>137</v>
      </c>
      <c r="J10" s="25" t="s">
        <v>138</v>
      </c>
      <c r="K10" s="365"/>
    </row>
    <row r="11" spans="1:17" ht="30.75" customHeight="1" x14ac:dyDescent="0.25">
      <c r="A11" s="65">
        <v>1</v>
      </c>
      <c r="B11" s="116" t="s">
        <v>119</v>
      </c>
      <c r="C11" s="66" t="s">
        <v>21</v>
      </c>
      <c r="D11" s="67" t="s">
        <v>37</v>
      </c>
      <c r="E11" s="68" t="s">
        <v>120</v>
      </c>
      <c r="F11" s="69">
        <v>3.6</v>
      </c>
      <c r="G11" s="68">
        <v>90</v>
      </c>
      <c r="H11" s="68" t="s">
        <v>149</v>
      </c>
      <c r="I11" s="53" t="s">
        <v>149</v>
      </c>
      <c r="J11" s="151">
        <v>1150000</v>
      </c>
      <c r="K11" s="90"/>
      <c r="L11" s="90" t="s">
        <v>94</v>
      </c>
      <c r="N11" s="68">
        <v>15</v>
      </c>
      <c r="O11" s="68">
        <v>15</v>
      </c>
      <c r="P11" s="68">
        <v>15</v>
      </c>
      <c r="Q11" s="82">
        <v>8.65</v>
      </c>
    </row>
    <row r="12" spans="1:17" ht="30.75" customHeight="1" x14ac:dyDescent="0.25">
      <c r="A12" s="65">
        <v>2</v>
      </c>
      <c r="B12" s="116" t="s">
        <v>1203</v>
      </c>
      <c r="C12" s="66" t="s">
        <v>2</v>
      </c>
      <c r="D12" s="67" t="s">
        <v>13</v>
      </c>
      <c r="E12" s="68" t="s">
        <v>1204</v>
      </c>
      <c r="F12" s="69">
        <v>3.33</v>
      </c>
      <c r="G12" s="68">
        <v>87</v>
      </c>
      <c r="H12" s="68" t="s">
        <v>152</v>
      </c>
      <c r="I12" s="144" t="s">
        <v>123</v>
      </c>
      <c r="J12" s="151">
        <v>1050000</v>
      </c>
      <c r="K12" s="90"/>
      <c r="L12" s="90" t="s">
        <v>94</v>
      </c>
      <c r="N12" s="68">
        <v>15</v>
      </c>
      <c r="O12" s="68">
        <v>15</v>
      </c>
      <c r="P12" s="68">
        <v>15</v>
      </c>
      <c r="Q12" s="82">
        <v>7.99</v>
      </c>
    </row>
    <row r="13" spans="1:17" ht="30.75" customHeight="1" x14ac:dyDescent="0.25">
      <c r="A13" s="65">
        <v>3</v>
      </c>
      <c r="B13" s="116" t="s">
        <v>1205</v>
      </c>
      <c r="C13" s="66" t="s">
        <v>1206</v>
      </c>
      <c r="D13" s="67" t="s">
        <v>47</v>
      </c>
      <c r="E13" s="68" t="s">
        <v>1207</v>
      </c>
      <c r="F13" s="69">
        <v>3.4</v>
      </c>
      <c r="G13" s="68">
        <v>90</v>
      </c>
      <c r="H13" s="68" t="s">
        <v>121</v>
      </c>
      <c r="I13" s="144" t="s">
        <v>123</v>
      </c>
      <c r="J13" s="151">
        <v>1050000</v>
      </c>
      <c r="K13" s="90"/>
      <c r="L13" s="90" t="s">
        <v>94</v>
      </c>
      <c r="N13" s="68">
        <v>15</v>
      </c>
      <c r="O13" s="68">
        <v>15</v>
      </c>
      <c r="P13" s="68">
        <v>15</v>
      </c>
      <c r="Q13" s="82">
        <v>8.3800000000000008</v>
      </c>
    </row>
    <row r="14" spans="1:17" ht="30.75" customHeight="1" x14ac:dyDescent="0.25">
      <c r="A14" s="65">
        <v>4</v>
      </c>
      <c r="B14" s="116" t="s">
        <v>1208</v>
      </c>
      <c r="C14" s="66" t="s">
        <v>1209</v>
      </c>
      <c r="D14" s="67" t="s">
        <v>1210</v>
      </c>
      <c r="E14" s="68" t="s">
        <v>409</v>
      </c>
      <c r="F14" s="69">
        <v>3.4</v>
      </c>
      <c r="G14" s="68">
        <v>90</v>
      </c>
      <c r="H14" s="68" t="s">
        <v>121</v>
      </c>
      <c r="I14" s="144" t="s">
        <v>123</v>
      </c>
      <c r="J14" s="151">
        <v>1050000</v>
      </c>
      <c r="K14" s="90"/>
      <c r="L14" s="90" t="s">
        <v>94</v>
      </c>
      <c r="N14" s="68">
        <v>15</v>
      </c>
      <c r="O14" s="68">
        <v>15</v>
      </c>
      <c r="P14" s="68">
        <v>15</v>
      </c>
      <c r="Q14" s="82">
        <v>8.2100000000000009</v>
      </c>
    </row>
    <row r="15" spans="1:17" ht="30.75" customHeight="1" x14ac:dyDescent="0.25">
      <c r="A15" s="65">
        <v>5</v>
      </c>
      <c r="B15" s="116" t="s">
        <v>1211</v>
      </c>
      <c r="C15" s="66" t="s">
        <v>1212</v>
      </c>
      <c r="D15" s="67" t="s">
        <v>30</v>
      </c>
      <c r="E15" s="68" t="s">
        <v>1213</v>
      </c>
      <c r="F15" s="69">
        <v>3.4</v>
      </c>
      <c r="G15" s="68">
        <v>90</v>
      </c>
      <c r="H15" s="68" t="s">
        <v>121</v>
      </c>
      <c r="I15" s="144" t="s">
        <v>123</v>
      </c>
      <c r="J15" s="151">
        <v>1050000</v>
      </c>
      <c r="K15" s="90"/>
      <c r="L15" s="90" t="s">
        <v>94</v>
      </c>
      <c r="N15" s="68">
        <v>15</v>
      </c>
      <c r="O15" s="68">
        <v>15</v>
      </c>
      <c r="P15" s="68">
        <v>15</v>
      </c>
      <c r="Q15" s="82">
        <v>8.1199999999999992</v>
      </c>
    </row>
    <row r="16" spans="1:17" ht="30.75" customHeight="1" x14ac:dyDescent="0.25">
      <c r="A16" s="65">
        <v>6</v>
      </c>
      <c r="B16" s="116" t="s">
        <v>410</v>
      </c>
      <c r="C16" s="66" t="s">
        <v>68</v>
      </c>
      <c r="D16" s="67" t="s">
        <v>271</v>
      </c>
      <c r="E16" s="68" t="s">
        <v>409</v>
      </c>
      <c r="F16" s="69">
        <v>3.4</v>
      </c>
      <c r="G16" s="68">
        <v>90</v>
      </c>
      <c r="H16" s="68" t="s">
        <v>121</v>
      </c>
      <c r="I16" s="144" t="s">
        <v>123</v>
      </c>
      <c r="J16" s="167">
        <v>1050000</v>
      </c>
      <c r="K16" s="334"/>
      <c r="L16" s="334" t="s">
        <v>94</v>
      </c>
      <c r="N16" s="68">
        <v>15</v>
      </c>
      <c r="O16" s="68">
        <v>15</v>
      </c>
      <c r="P16" s="68">
        <v>15</v>
      </c>
      <c r="Q16" s="82">
        <v>8.24</v>
      </c>
    </row>
    <row r="17" spans="1:17" ht="30.75" customHeight="1" x14ac:dyDescent="0.25">
      <c r="A17" s="405" t="s">
        <v>139</v>
      </c>
      <c r="B17" s="406"/>
      <c r="C17" s="406"/>
      <c r="D17" s="406"/>
      <c r="E17" s="406"/>
      <c r="F17" s="406"/>
      <c r="G17" s="406"/>
      <c r="H17" s="406"/>
      <c r="I17" s="407"/>
      <c r="J17" s="171">
        <f>SUM(J11:J16)</f>
        <v>6400000</v>
      </c>
      <c r="K17" s="339"/>
      <c r="L17" s="339"/>
      <c r="N17" s="68"/>
      <c r="O17" s="68"/>
      <c r="P17" s="68"/>
      <c r="Q17" s="82"/>
    </row>
    <row r="18" spans="1:17" ht="42.75" customHeight="1" x14ac:dyDescent="0.25">
      <c r="A18" s="384" t="s">
        <v>1215</v>
      </c>
      <c r="B18" s="384"/>
      <c r="C18" s="384"/>
      <c r="D18" s="384"/>
      <c r="E18" s="384"/>
      <c r="F18" s="384"/>
      <c r="G18" s="384"/>
      <c r="H18" s="384"/>
      <c r="I18" s="384"/>
      <c r="J18" s="404"/>
      <c r="K18" s="404"/>
      <c r="L18" s="6"/>
      <c r="M18" s="6"/>
      <c r="N18" s="6"/>
      <c r="O18" s="6"/>
      <c r="Q18" s="2"/>
    </row>
    <row r="19" spans="1:17" s="10" customFormat="1" x14ac:dyDescent="0.25">
      <c r="A19" s="361" t="s">
        <v>140</v>
      </c>
      <c r="B19" s="361"/>
      <c r="C19" s="361"/>
      <c r="D19" s="361" t="s">
        <v>171</v>
      </c>
      <c r="E19" s="361"/>
      <c r="F19" s="361"/>
      <c r="G19" s="361"/>
      <c r="H19" s="361"/>
      <c r="I19" s="361" t="s">
        <v>141</v>
      </c>
      <c r="J19" s="361"/>
      <c r="K19" s="361"/>
    </row>
    <row r="20" spans="1:17" s="10" customFormat="1" ht="18.75" x14ac:dyDescent="0.3">
      <c r="A20" s="29"/>
      <c r="B20" s="62"/>
      <c r="C20" s="29"/>
      <c r="D20" s="361" t="s">
        <v>172</v>
      </c>
      <c r="E20" s="361"/>
      <c r="F20" s="361"/>
      <c r="G20" s="361"/>
      <c r="H20" s="361"/>
      <c r="I20" s="363" t="s">
        <v>142</v>
      </c>
      <c r="J20" s="363"/>
      <c r="K20" s="363"/>
    </row>
    <row r="21" spans="1:17" s="10" customFormat="1" ht="69" customHeight="1" x14ac:dyDescent="0.25">
      <c r="B21" s="62"/>
      <c r="D21" s="10" t="s">
        <v>143</v>
      </c>
      <c r="E21" s="51"/>
      <c r="F21" s="40"/>
    </row>
    <row r="22" spans="1:17" s="10" customFormat="1" x14ac:dyDescent="0.25">
      <c r="B22" s="62"/>
      <c r="E22" s="51"/>
      <c r="F22" s="40"/>
    </row>
    <row r="23" spans="1:17" s="10" customFormat="1" ht="17.25" customHeight="1" x14ac:dyDescent="0.25">
      <c r="A23" s="363" t="s">
        <v>144</v>
      </c>
      <c r="B23" s="363"/>
      <c r="C23" s="363"/>
      <c r="D23" s="363" t="s">
        <v>145</v>
      </c>
      <c r="E23" s="363"/>
      <c r="F23" s="363"/>
      <c r="G23" s="363"/>
      <c r="H23" s="363"/>
      <c r="I23" s="363" t="s">
        <v>146</v>
      </c>
      <c r="J23" s="363"/>
      <c r="K23" s="363"/>
    </row>
    <row r="24" spans="1:17" s="10" customFormat="1" ht="5.25" customHeight="1" x14ac:dyDescent="0.25">
      <c r="A24" s="30"/>
      <c r="B24" s="60"/>
      <c r="C24" s="30"/>
      <c r="D24" s="30"/>
      <c r="E24" s="50"/>
      <c r="F24" s="30"/>
      <c r="G24" s="30"/>
      <c r="H24" s="30"/>
      <c r="I24" s="30"/>
      <c r="J24" s="30"/>
    </row>
    <row r="25" spans="1:17" customFormat="1" ht="21" customHeight="1" x14ac:dyDescent="0.3">
      <c r="A25" s="362" t="s">
        <v>124</v>
      </c>
      <c r="B25" s="362"/>
      <c r="C25" s="362"/>
      <c r="D25" s="362"/>
      <c r="E25" s="51"/>
      <c r="F25" s="12"/>
      <c r="I25" s="13"/>
    </row>
    <row r="26" spans="1:17" customFormat="1" ht="21" customHeight="1" x14ac:dyDescent="0.3">
      <c r="A26" s="363" t="s">
        <v>125</v>
      </c>
      <c r="B26" s="363"/>
      <c r="C26" s="363"/>
      <c r="D26" s="363"/>
      <c r="E26" s="50"/>
      <c r="F26" s="12"/>
      <c r="I26" s="13"/>
    </row>
    <row r="27" spans="1:17" customFormat="1" ht="15" customHeight="1" x14ac:dyDescent="0.3">
      <c r="A27" s="30"/>
      <c r="B27" s="60"/>
      <c r="C27" s="30"/>
      <c r="D27" s="30"/>
      <c r="E27" s="50"/>
      <c r="F27" s="12"/>
      <c r="I27" s="13"/>
    </row>
    <row r="28" spans="1:17" customFormat="1" ht="25.5" customHeight="1" x14ac:dyDescent="0.25">
      <c r="A28" s="363" t="s">
        <v>126</v>
      </c>
      <c r="B28" s="363"/>
      <c r="C28" s="363"/>
      <c r="D28" s="363"/>
      <c r="E28" s="363"/>
      <c r="F28" s="363"/>
      <c r="G28" s="363"/>
      <c r="H28" s="363"/>
      <c r="I28" s="363"/>
      <c r="J28" s="363"/>
    </row>
    <row r="29" spans="1:17" customFormat="1" ht="25.5" customHeight="1" x14ac:dyDescent="0.25">
      <c r="A29" s="363" t="s">
        <v>1216</v>
      </c>
      <c r="B29" s="363"/>
      <c r="C29" s="363"/>
      <c r="D29" s="363"/>
      <c r="E29" s="363"/>
      <c r="F29" s="363"/>
      <c r="G29" s="363"/>
      <c r="H29" s="363"/>
      <c r="I29" s="363"/>
      <c r="J29" s="363"/>
    </row>
    <row r="30" spans="1:17" s="33" customFormat="1" ht="25.5" customHeight="1" x14ac:dyDescent="0.25">
      <c r="A30" s="370" t="s">
        <v>421</v>
      </c>
      <c r="B30" s="370"/>
      <c r="C30" s="370"/>
      <c r="D30" s="370"/>
      <c r="E30" s="370"/>
      <c r="F30" s="370"/>
      <c r="G30" s="370"/>
      <c r="H30" s="370"/>
      <c r="I30" s="370"/>
      <c r="J30" s="370"/>
    </row>
    <row r="31" spans="1:17" customFormat="1" ht="16.5" customHeight="1" x14ac:dyDescent="0.25">
      <c r="A31" s="15"/>
      <c r="B31" s="61"/>
      <c r="C31" s="17"/>
      <c r="D31" s="18"/>
      <c r="E31" s="15"/>
      <c r="F31" s="19"/>
      <c r="G31" s="15"/>
      <c r="H31" s="17"/>
      <c r="I31" s="20"/>
    </row>
    <row r="32" spans="1:17" s="23" customFormat="1" ht="22.5" customHeight="1" x14ac:dyDescent="0.2">
      <c r="A32" s="364" t="s">
        <v>118</v>
      </c>
      <c r="B32" s="374" t="s">
        <v>127</v>
      </c>
      <c r="C32" s="366" t="s">
        <v>128</v>
      </c>
      <c r="D32" s="367"/>
      <c r="E32" s="364" t="s">
        <v>129</v>
      </c>
      <c r="F32" s="21" t="s">
        <v>130</v>
      </c>
      <c r="G32" s="21" t="s">
        <v>182</v>
      </c>
      <c r="H32" s="21" t="s">
        <v>131</v>
      </c>
      <c r="I32" s="21" t="s">
        <v>132</v>
      </c>
      <c r="J32" s="22" t="s">
        <v>133</v>
      </c>
      <c r="K32" s="364" t="s">
        <v>134</v>
      </c>
    </row>
    <row r="33" spans="1:17" s="23" customFormat="1" ht="22.5" customHeight="1" x14ac:dyDescent="0.2">
      <c r="A33" s="365"/>
      <c r="B33" s="375"/>
      <c r="C33" s="368"/>
      <c r="D33" s="369"/>
      <c r="E33" s="365"/>
      <c r="F33" s="24" t="s">
        <v>135</v>
      </c>
      <c r="G33" s="24" t="s">
        <v>169</v>
      </c>
      <c r="H33" s="24" t="s">
        <v>136</v>
      </c>
      <c r="I33" s="24" t="s">
        <v>137</v>
      </c>
      <c r="J33" s="25" t="s">
        <v>138</v>
      </c>
      <c r="K33" s="365"/>
    </row>
    <row r="34" spans="1:17" ht="23.25" customHeight="1" x14ac:dyDescent="0.25">
      <c r="A34" s="65">
        <v>1</v>
      </c>
      <c r="B34" s="116" t="s">
        <v>95</v>
      </c>
      <c r="C34" s="66" t="s">
        <v>2</v>
      </c>
      <c r="D34" s="67" t="s">
        <v>93</v>
      </c>
      <c r="E34" s="68" t="s">
        <v>96</v>
      </c>
      <c r="F34" s="333">
        <v>3.6</v>
      </c>
      <c r="G34" s="68">
        <v>90</v>
      </c>
      <c r="H34" s="68" t="s">
        <v>149</v>
      </c>
      <c r="I34" s="53" t="s">
        <v>149</v>
      </c>
      <c r="J34" s="151">
        <v>1150000</v>
      </c>
      <c r="K34" s="90"/>
      <c r="L34" s="90" t="s">
        <v>99</v>
      </c>
      <c r="N34" s="68">
        <v>15</v>
      </c>
      <c r="O34" s="68">
        <v>15</v>
      </c>
      <c r="P34" s="68">
        <v>15</v>
      </c>
      <c r="Q34" s="82">
        <v>8.6300000000000008</v>
      </c>
    </row>
    <row r="35" spans="1:17" ht="23.25" customHeight="1" x14ac:dyDescent="0.25">
      <c r="A35" s="65">
        <v>2</v>
      </c>
      <c r="B35" s="116" t="s">
        <v>97</v>
      </c>
      <c r="C35" s="66" t="s">
        <v>59</v>
      </c>
      <c r="D35" s="67" t="s">
        <v>55</v>
      </c>
      <c r="E35" s="68" t="s">
        <v>98</v>
      </c>
      <c r="F35" s="333">
        <v>3.6</v>
      </c>
      <c r="G35" s="68">
        <v>90</v>
      </c>
      <c r="H35" s="68" t="s">
        <v>149</v>
      </c>
      <c r="I35" s="53" t="s">
        <v>149</v>
      </c>
      <c r="J35" s="151">
        <v>1150000</v>
      </c>
      <c r="K35" s="90"/>
      <c r="L35" s="90" t="s">
        <v>99</v>
      </c>
      <c r="N35" s="68">
        <v>15</v>
      </c>
      <c r="O35" s="68">
        <v>15</v>
      </c>
      <c r="P35" s="68">
        <v>15</v>
      </c>
      <c r="Q35" s="82">
        <v>8.7799999999999994</v>
      </c>
    </row>
    <row r="36" spans="1:17" ht="23.25" customHeight="1" x14ac:dyDescent="0.25">
      <c r="A36" s="65">
        <v>3</v>
      </c>
      <c r="B36" s="116" t="s">
        <v>1217</v>
      </c>
      <c r="C36" s="66" t="s">
        <v>27</v>
      </c>
      <c r="D36" s="67" t="s">
        <v>28</v>
      </c>
      <c r="E36" s="68" t="s">
        <v>1218</v>
      </c>
      <c r="F36" s="333">
        <v>3.53</v>
      </c>
      <c r="G36" s="68">
        <v>87</v>
      </c>
      <c r="H36" s="68" t="s">
        <v>152</v>
      </c>
      <c r="I36" s="144" t="s">
        <v>123</v>
      </c>
      <c r="J36" s="151">
        <v>1050000</v>
      </c>
      <c r="K36" s="90"/>
      <c r="L36" s="90" t="s">
        <v>99</v>
      </c>
      <c r="N36" s="68">
        <v>15</v>
      </c>
      <c r="O36" s="68">
        <v>15</v>
      </c>
      <c r="P36" s="68">
        <v>15</v>
      </c>
      <c r="Q36" s="82">
        <v>8.1199999999999992</v>
      </c>
    </row>
    <row r="37" spans="1:17" ht="23.25" customHeight="1" x14ac:dyDescent="0.25">
      <c r="A37" s="65">
        <v>4</v>
      </c>
      <c r="B37" s="116" t="s">
        <v>1219</v>
      </c>
      <c r="C37" s="66" t="s">
        <v>1220</v>
      </c>
      <c r="D37" s="67" t="s">
        <v>10</v>
      </c>
      <c r="E37" s="68" t="s">
        <v>1221</v>
      </c>
      <c r="F37" s="333">
        <v>3.4</v>
      </c>
      <c r="G37" s="68">
        <v>85</v>
      </c>
      <c r="H37" s="68" t="s">
        <v>152</v>
      </c>
      <c r="I37" s="144" t="s">
        <v>123</v>
      </c>
      <c r="J37" s="151">
        <v>1050000</v>
      </c>
      <c r="K37" s="90"/>
      <c r="L37" s="90" t="s">
        <v>99</v>
      </c>
      <c r="N37" s="68">
        <v>15</v>
      </c>
      <c r="O37" s="68">
        <v>15</v>
      </c>
      <c r="P37" s="68">
        <v>15</v>
      </c>
      <c r="Q37" s="82">
        <v>7.98</v>
      </c>
    </row>
    <row r="38" spans="1:17" ht="23.25" customHeight="1" x14ac:dyDescent="0.25">
      <c r="A38" s="65">
        <v>5</v>
      </c>
      <c r="B38" s="116" t="s">
        <v>408</v>
      </c>
      <c r="C38" s="66" t="s">
        <v>83</v>
      </c>
      <c r="D38" s="67" t="s">
        <v>10</v>
      </c>
      <c r="E38" s="68" t="s">
        <v>407</v>
      </c>
      <c r="F38" s="333">
        <v>3.33</v>
      </c>
      <c r="G38" s="65">
        <v>87</v>
      </c>
      <c r="H38" s="68" t="s">
        <v>152</v>
      </c>
      <c r="I38" s="144" t="s">
        <v>123</v>
      </c>
      <c r="J38" s="151">
        <v>1050000</v>
      </c>
      <c r="K38" s="90"/>
      <c r="L38" s="90" t="s">
        <v>99</v>
      </c>
      <c r="N38" s="68">
        <v>15</v>
      </c>
      <c r="O38" s="68">
        <v>15</v>
      </c>
      <c r="P38" s="68">
        <v>15</v>
      </c>
      <c r="Q38" s="82">
        <v>8.35</v>
      </c>
    </row>
    <row r="39" spans="1:17" ht="23.25" customHeight="1" x14ac:dyDescent="0.25">
      <c r="A39" s="65">
        <v>6</v>
      </c>
      <c r="B39" s="116" t="s">
        <v>1222</v>
      </c>
      <c r="C39" s="66" t="s">
        <v>1223</v>
      </c>
      <c r="D39" s="67" t="s">
        <v>42</v>
      </c>
      <c r="E39" s="68" t="s">
        <v>508</v>
      </c>
      <c r="F39" s="333">
        <v>3.33</v>
      </c>
      <c r="G39" s="68">
        <v>86</v>
      </c>
      <c r="H39" s="68" t="s">
        <v>152</v>
      </c>
      <c r="I39" s="144" t="s">
        <v>123</v>
      </c>
      <c r="J39" s="151">
        <v>1050000</v>
      </c>
      <c r="K39" s="90"/>
      <c r="L39" s="90" t="s">
        <v>99</v>
      </c>
      <c r="N39" s="68">
        <v>15</v>
      </c>
      <c r="O39" s="68">
        <v>15</v>
      </c>
      <c r="P39" s="68">
        <v>15</v>
      </c>
      <c r="Q39" s="82">
        <v>7.79</v>
      </c>
    </row>
    <row r="40" spans="1:17" ht="23.25" customHeight="1" x14ac:dyDescent="0.25">
      <c r="A40" s="65">
        <v>7</v>
      </c>
      <c r="B40" s="116" t="s">
        <v>1224</v>
      </c>
      <c r="C40" s="66" t="s">
        <v>374</v>
      </c>
      <c r="D40" s="67" t="s">
        <v>0</v>
      </c>
      <c r="E40" s="68" t="s">
        <v>1225</v>
      </c>
      <c r="F40" s="333">
        <v>3.2</v>
      </c>
      <c r="G40" s="68">
        <v>90</v>
      </c>
      <c r="H40" s="68" t="s">
        <v>149</v>
      </c>
      <c r="I40" s="144" t="s">
        <v>123</v>
      </c>
      <c r="J40" s="167">
        <v>1050000</v>
      </c>
      <c r="K40" s="334"/>
      <c r="L40" s="90" t="s">
        <v>99</v>
      </c>
      <c r="N40" s="68">
        <v>15</v>
      </c>
      <c r="O40" s="68">
        <v>15</v>
      </c>
      <c r="P40" s="68">
        <v>15</v>
      </c>
      <c r="Q40" s="82">
        <v>8.0500000000000007</v>
      </c>
    </row>
    <row r="41" spans="1:17" ht="23.25" customHeight="1" x14ac:dyDescent="0.25">
      <c r="A41" s="405" t="s">
        <v>139</v>
      </c>
      <c r="B41" s="406"/>
      <c r="C41" s="406"/>
      <c r="D41" s="406"/>
      <c r="E41" s="406"/>
      <c r="F41" s="406"/>
      <c r="G41" s="406"/>
      <c r="H41" s="406"/>
      <c r="I41" s="407"/>
      <c r="J41" s="171">
        <f>SUM(J34:J40)</f>
        <v>7550000</v>
      </c>
      <c r="K41" s="340"/>
      <c r="L41" s="90"/>
      <c r="N41" s="68"/>
      <c r="O41" s="68"/>
      <c r="P41" s="68"/>
      <c r="Q41" s="82"/>
    </row>
    <row r="42" spans="1:17" ht="36.75" customHeight="1" x14ac:dyDescent="0.25">
      <c r="A42" s="384" t="s">
        <v>1226</v>
      </c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6"/>
      <c r="M42" s="6"/>
      <c r="N42" s="6"/>
      <c r="O42" s="6"/>
      <c r="Q42" s="2"/>
    </row>
    <row r="43" spans="1:17" s="10" customFormat="1" ht="26.25" customHeight="1" x14ac:dyDescent="0.25">
      <c r="A43" s="361" t="s">
        <v>140</v>
      </c>
      <c r="B43" s="361"/>
      <c r="C43" s="361"/>
      <c r="D43" s="361" t="s">
        <v>171</v>
      </c>
      <c r="E43" s="361"/>
      <c r="F43" s="361"/>
      <c r="G43" s="361"/>
      <c r="H43" s="361"/>
      <c r="I43" s="361" t="s">
        <v>141</v>
      </c>
      <c r="J43" s="361"/>
      <c r="K43" s="361"/>
    </row>
    <row r="44" spans="1:17" s="10" customFormat="1" ht="26.25" customHeight="1" x14ac:dyDescent="0.3">
      <c r="A44" s="29"/>
      <c r="B44" s="62"/>
      <c r="C44" s="29"/>
      <c r="D44" s="361" t="s">
        <v>172</v>
      </c>
      <c r="E44" s="361"/>
      <c r="F44" s="361"/>
      <c r="G44" s="361"/>
      <c r="H44" s="361"/>
      <c r="I44" s="363" t="s">
        <v>142</v>
      </c>
      <c r="J44" s="363"/>
      <c r="K44" s="363"/>
    </row>
    <row r="45" spans="1:17" s="10" customFormat="1" ht="56.25" customHeight="1" x14ac:dyDescent="0.25">
      <c r="B45" s="62"/>
      <c r="D45" s="10" t="s">
        <v>143</v>
      </c>
      <c r="E45" s="51"/>
      <c r="F45" s="40"/>
    </row>
    <row r="46" spans="1:17" s="10" customFormat="1" x14ac:dyDescent="0.25">
      <c r="B46" s="62"/>
      <c r="E46" s="51"/>
      <c r="F46" s="40"/>
    </row>
    <row r="47" spans="1:17" s="10" customFormat="1" ht="17.25" customHeight="1" x14ac:dyDescent="0.25">
      <c r="A47" s="363" t="s">
        <v>144</v>
      </c>
      <c r="B47" s="363"/>
      <c r="C47" s="363"/>
      <c r="D47" s="363" t="s">
        <v>145</v>
      </c>
      <c r="E47" s="363"/>
      <c r="F47" s="363"/>
      <c r="G47" s="363"/>
      <c r="H47" s="363"/>
      <c r="I47" s="363" t="s">
        <v>146</v>
      </c>
      <c r="J47" s="363"/>
      <c r="K47" s="363"/>
    </row>
    <row r="48" spans="1:17" s="10" customFormat="1" x14ac:dyDescent="0.25">
      <c r="A48" s="30"/>
      <c r="B48" s="60"/>
      <c r="C48" s="30"/>
      <c r="D48" s="30"/>
      <c r="E48" s="50"/>
      <c r="F48" s="30"/>
      <c r="G48" s="30"/>
      <c r="H48" s="30"/>
      <c r="I48" s="30"/>
      <c r="J48" s="30"/>
    </row>
    <row r="49" spans="1:17" s="10" customFormat="1" ht="12" customHeight="1" x14ac:dyDescent="0.25">
      <c r="A49" s="30"/>
      <c r="B49" s="60"/>
      <c r="C49" s="30"/>
      <c r="D49" s="30"/>
      <c r="E49" s="50"/>
      <c r="F49" s="30"/>
      <c r="G49" s="30"/>
      <c r="H49" s="30"/>
      <c r="I49" s="30"/>
      <c r="J49" s="30"/>
    </row>
    <row r="50" spans="1:17" customFormat="1" ht="18.75" customHeight="1" x14ac:dyDescent="0.3">
      <c r="A50" s="362" t="s">
        <v>124</v>
      </c>
      <c r="B50" s="362"/>
      <c r="C50" s="362"/>
      <c r="D50" s="362"/>
      <c r="E50" s="51"/>
      <c r="F50" s="12"/>
      <c r="I50" s="13"/>
    </row>
    <row r="51" spans="1:17" customFormat="1" ht="18.75" customHeight="1" x14ac:dyDescent="0.3">
      <c r="A51" s="363" t="s">
        <v>125</v>
      </c>
      <c r="B51" s="363"/>
      <c r="C51" s="363"/>
      <c r="D51" s="363"/>
      <c r="E51" s="50"/>
      <c r="F51" s="12"/>
      <c r="I51" s="13"/>
    </row>
    <row r="52" spans="1:17" customFormat="1" ht="9" customHeight="1" x14ac:dyDescent="0.3">
      <c r="A52" s="30"/>
      <c r="B52" s="60"/>
      <c r="C52" s="30"/>
      <c r="D52" s="30"/>
      <c r="E52" s="50"/>
      <c r="F52" s="12"/>
      <c r="I52" s="13"/>
    </row>
    <row r="53" spans="1:17" customFormat="1" ht="21.75" customHeight="1" x14ac:dyDescent="0.25">
      <c r="A53" s="363" t="s">
        <v>126</v>
      </c>
      <c r="B53" s="363"/>
      <c r="C53" s="363"/>
      <c r="D53" s="363"/>
      <c r="E53" s="363"/>
      <c r="F53" s="363"/>
      <c r="G53" s="363"/>
      <c r="H53" s="363"/>
      <c r="I53" s="363"/>
      <c r="J53" s="363"/>
    </row>
    <row r="54" spans="1:17" customFormat="1" ht="23.25" customHeight="1" x14ac:dyDescent="0.25">
      <c r="A54" s="363" t="s">
        <v>1231</v>
      </c>
      <c r="B54" s="363"/>
      <c r="C54" s="363"/>
      <c r="D54" s="363"/>
      <c r="E54" s="363"/>
      <c r="F54" s="363"/>
      <c r="G54" s="363"/>
      <c r="H54" s="363"/>
      <c r="I54" s="363"/>
      <c r="J54" s="363"/>
    </row>
    <row r="55" spans="1:17" s="33" customFormat="1" ht="23.25" customHeight="1" x14ac:dyDescent="0.25">
      <c r="A55" s="370" t="s">
        <v>421</v>
      </c>
      <c r="B55" s="370"/>
      <c r="C55" s="370"/>
      <c r="D55" s="370"/>
      <c r="E55" s="370"/>
      <c r="F55" s="370"/>
      <c r="G55" s="370"/>
      <c r="H55" s="370"/>
      <c r="I55" s="370"/>
      <c r="J55" s="370"/>
    </row>
    <row r="56" spans="1:17" customFormat="1" ht="12" customHeight="1" x14ac:dyDescent="0.25">
      <c r="A56" s="15"/>
      <c r="B56" s="61"/>
      <c r="C56" s="17"/>
      <c r="D56" s="18"/>
      <c r="E56" s="15"/>
      <c r="F56" s="19"/>
      <c r="G56" s="15"/>
      <c r="H56" s="17"/>
      <c r="I56" s="20"/>
    </row>
    <row r="57" spans="1:17" s="23" customFormat="1" ht="18" customHeight="1" x14ac:dyDescent="0.2">
      <c r="A57" s="364" t="s">
        <v>118</v>
      </c>
      <c r="B57" s="374" t="s">
        <v>127</v>
      </c>
      <c r="C57" s="366" t="s">
        <v>128</v>
      </c>
      <c r="D57" s="367"/>
      <c r="E57" s="364" t="s">
        <v>129</v>
      </c>
      <c r="F57" s="21" t="s">
        <v>130</v>
      </c>
      <c r="G57" s="21" t="s">
        <v>182</v>
      </c>
      <c r="H57" s="21" t="s">
        <v>131</v>
      </c>
      <c r="I57" s="21" t="s">
        <v>132</v>
      </c>
      <c r="J57" s="22" t="s">
        <v>133</v>
      </c>
      <c r="K57" s="364" t="s">
        <v>134</v>
      </c>
    </row>
    <row r="58" spans="1:17" s="23" customFormat="1" ht="18" customHeight="1" x14ac:dyDescent="0.2">
      <c r="A58" s="365"/>
      <c r="B58" s="375"/>
      <c r="C58" s="368"/>
      <c r="D58" s="369"/>
      <c r="E58" s="365"/>
      <c r="F58" s="24" t="s">
        <v>135</v>
      </c>
      <c r="G58" s="24" t="s">
        <v>169</v>
      </c>
      <c r="H58" s="24" t="s">
        <v>136</v>
      </c>
      <c r="I58" s="24" t="s">
        <v>137</v>
      </c>
      <c r="J58" s="25" t="s">
        <v>138</v>
      </c>
      <c r="K58" s="365"/>
    </row>
    <row r="59" spans="1:17" ht="25.5" customHeight="1" x14ac:dyDescent="0.25">
      <c r="A59" s="65">
        <v>1</v>
      </c>
      <c r="B59" s="116" t="s">
        <v>1227</v>
      </c>
      <c r="C59" s="66" t="s">
        <v>323</v>
      </c>
      <c r="D59" s="67" t="s">
        <v>881</v>
      </c>
      <c r="E59" s="68" t="s">
        <v>1228</v>
      </c>
      <c r="F59" s="69">
        <v>3.35</v>
      </c>
      <c r="G59" s="68">
        <v>83</v>
      </c>
      <c r="H59" s="68" t="s">
        <v>152</v>
      </c>
      <c r="I59" s="144" t="s">
        <v>123</v>
      </c>
      <c r="J59" s="151">
        <v>1050000</v>
      </c>
      <c r="K59" s="90"/>
      <c r="L59" s="90" t="s">
        <v>100</v>
      </c>
      <c r="N59" s="68">
        <v>20</v>
      </c>
      <c r="O59" s="68">
        <v>20</v>
      </c>
      <c r="P59" s="68">
        <v>20</v>
      </c>
      <c r="Q59" s="82">
        <v>8.1999999999999993</v>
      </c>
    </row>
    <row r="60" spans="1:17" ht="25.5" customHeight="1" x14ac:dyDescent="0.25">
      <c r="A60" s="65">
        <v>2</v>
      </c>
      <c r="B60" s="116" t="s">
        <v>1229</v>
      </c>
      <c r="C60" s="66" t="s">
        <v>17</v>
      </c>
      <c r="D60" s="67" t="s">
        <v>3</v>
      </c>
      <c r="E60" s="68" t="s">
        <v>1230</v>
      </c>
      <c r="F60" s="69">
        <v>3.27</v>
      </c>
      <c r="G60" s="68">
        <v>85</v>
      </c>
      <c r="H60" s="68" t="s">
        <v>152</v>
      </c>
      <c r="I60" s="144" t="s">
        <v>123</v>
      </c>
      <c r="J60" s="151">
        <v>1050000</v>
      </c>
      <c r="K60" s="90"/>
      <c r="L60" s="90" t="s">
        <v>100</v>
      </c>
      <c r="N60" s="68">
        <v>15</v>
      </c>
      <c r="O60" s="68">
        <v>15</v>
      </c>
      <c r="P60" s="68">
        <v>15</v>
      </c>
      <c r="Q60" s="82">
        <v>7.94</v>
      </c>
    </row>
    <row r="61" spans="1:17" ht="25.5" customHeight="1" x14ac:dyDescent="0.25">
      <c r="A61" s="65">
        <v>3</v>
      </c>
      <c r="B61" s="116" t="s">
        <v>253</v>
      </c>
      <c r="C61" s="66" t="s">
        <v>254</v>
      </c>
      <c r="D61" s="67" t="s">
        <v>3</v>
      </c>
      <c r="E61" s="68" t="s">
        <v>255</v>
      </c>
      <c r="F61" s="69">
        <v>3.27</v>
      </c>
      <c r="G61" s="68">
        <v>84</v>
      </c>
      <c r="H61" s="68" t="s">
        <v>152</v>
      </c>
      <c r="I61" s="144" t="s">
        <v>123</v>
      </c>
      <c r="J61" s="151">
        <v>1050000</v>
      </c>
      <c r="K61" s="90"/>
      <c r="L61" s="90" t="s">
        <v>100</v>
      </c>
      <c r="N61" s="68">
        <v>15</v>
      </c>
      <c r="O61" s="68">
        <v>15</v>
      </c>
      <c r="P61" s="68">
        <v>15</v>
      </c>
      <c r="Q61" s="82">
        <v>8.07</v>
      </c>
    </row>
    <row r="62" spans="1:17" ht="25.5" customHeight="1" x14ac:dyDescent="0.25">
      <c r="A62" s="65">
        <v>4</v>
      </c>
      <c r="B62" s="116" t="s">
        <v>256</v>
      </c>
      <c r="C62" s="66" t="s">
        <v>257</v>
      </c>
      <c r="D62" s="67" t="s">
        <v>198</v>
      </c>
      <c r="E62" s="68" t="s">
        <v>258</v>
      </c>
      <c r="F62" s="69">
        <v>3.28</v>
      </c>
      <c r="G62" s="68">
        <v>90</v>
      </c>
      <c r="H62" s="68" t="s">
        <v>121</v>
      </c>
      <c r="I62" s="144" t="s">
        <v>123</v>
      </c>
      <c r="J62" s="167">
        <v>1050000</v>
      </c>
      <c r="K62" s="334"/>
      <c r="L62" s="90" t="s">
        <v>100</v>
      </c>
      <c r="N62" s="68">
        <v>18</v>
      </c>
      <c r="O62" s="68">
        <v>18</v>
      </c>
      <c r="P62" s="68">
        <v>18</v>
      </c>
      <c r="Q62" s="82">
        <v>8.2799999999999994</v>
      </c>
    </row>
    <row r="63" spans="1:17" ht="25.5" customHeight="1" x14ac:dyDescent="0.25">
      <c r="A63" s="405" t="s">
        <v>139</v>
      </c>
      <c r="B63" s="406"/>
      <c r="C63" s="406"/>
      <c r="D63" s="406"/>
      <c r="E63" s="406"/>
      <c r="F63" s="406"/>
      <c r="G63" s="406"/>
      <c r="H63" s="406"/>
      <c r="I63" s="407"/>
      <c r="J63" s="171">
        <f>SUM(J59:J62)</f>
        <v>4200000</v>
      </c>
      <c r="K63" s="340"/>
      <c r="L63" s="90"/>
      <c r="N63" s="68"/>
      <c r="O63" s="68"/>
      <c r="P63" s="68"/>
      <c r="Q63" s="82"/>
    </row>
    <row r="64" spans="1:17" ht="25.5" customHeight="1" x14ac:dyDescent="0.25">
      <c r="A64" s="384" t="s">
        <v>1232</v>
      </c>
      <c r="B64" s="384"/>
      <c r="C64" s="384"/>
      <c r="D64" s="384"/>
      <c r="E64" s="384"/>
      <c r="F64" s="384"/>
      <c r="G64" s="384"/>
      <c r="H64" s="384"/>
      <c r="I64" s="384"/>
      <c r="J64" s="384"/>
      <c r="K64" s="384"/>
      <c r="L64" s="6"/>
      <c r="M64" s="6"/>
      <c r="N64" s="6"/>
      <c r="O64" s="6"/>
      <c r="Q64" s="2"/>
    </row>
    <row r="65" spans="1:17" ht="16.5" customHeight="1" x14ac:dyDescent="0.25">
      <c r="A65" s="59"/>
      <c r="B65" s="59"/>
      <c r="C65" s="59"/>
      <c r="D65" s="59"/>
      <c r="E65" s="59"/>
      <c r="F65" s="59"/>
      <c r="G65" s="59"/>
      <c r="H65" s="59"/>
      <c r="I65" s="59"/>
      <c r="J65" s="59"/>
      <c r="K65" s="59"/>
      <c r="L65" s="6"/>
      <c r="M65" s="6"/>
      <c r="N65" s="6"/>
      <c r="O65" s="6"/>
      <c r="Q65" s="2"/>
    </row>
    <row r="66" spans="1:17" s="10" customFormat="1" x14ac:dyDescent="0.25">
      <c r="A66" s="361" t="s">
        <v>140</v>
      </c>
      <c r="B66" s="361"/>
      <c r="C66" s="361"/>
      <c r="D66" s="361" t="s">
        <v>171</v>
      </c>
      <c r="E66" s="361"/>
      <c r="F66" s="361"/>
      <c r="G66" s="361"/>
      <c r="H66" s="361"/>
      <c r="I66" s="361" t="s">
        <v>141</v>
      </c>
      <c r="J66" s="361"/>
      <c r="K66" s="361"/>
    </row>
    <row r="67" spans="1:17" s="10" customFormat="1" ht="18.75" x14ac:dyDescent="0.3">
      <c r="A67" s="29"/>
      <c r="B67" s="62"/>
      <c r="C67" s="29"/>
      <c r="D67" s="361" t="s">
        <v>172</v>
      </c>
      <c r="E67" s="361"/>
      <c r="F67" s="361"/>
      <c r="G67" s="361"/>
      <c r="H67" s="361"/>
      <c r="I67" s="363" t="s">
        <v>142</v>
      </c>
      <c r="J67" s="363"/>
      <c r="K67" s="363"/>
    </row>
    <row r="68" spans="1:17" s="10" customFormat="1" ht="39" customHeight="1" x14ac:dyDescent="0.25">
      <c r="B68" s="62"/>
      <c r="D68" s="10" t="s">
        <v>143</v>
      </c>
      <c r="E68" s="51"/>
      <c r="F68" s="40"/>
    </row>
    <row r="69" spans="1:17" s="10" customFormat="1" x14ac:dyDescent="0.25">
      <c r="B69" s="62"/>
      <c r="E69" s="51"/>
      <c r="F69" s="40"/>
    </row>
    <row r="70" spans="1:17" s="10" customFormat="1" ht="17.25" customHeight="1" x14ac:dyDescent="0.25">
      <c r="A70" s="363" t="s">
        <v>144</v>
      </c>
      <c r="B70" s="363"/>
      <c r="C70" s="363"/>
      <c r="D70" s="363" t="s">
        <v>145</v>
      </c>
      <c r="E70" s="363"/>
      <c r="F70" s="363"/>
      <c r="G70" s="363"/>
      <c r="H70" s="363"/>
      <c r="I70" s="363" t="s">
        <v>146</v>
      </c>
      <c r="J70" s="363"/>
      <c r="K70" s="363"/>
    </row>
    <row r="71" spans="1:17" s="10" customFormat="1" ht="17.25" customHeight="1" x14ac:dyDescent="0.25">
      <c r="A71" s="243"/>
      <c r="B71" s="243"/>
      <c r="C71" s="243"/>
      <c r="D71" s="243"/>
      <c r="E71" s="243"/>
      <c r="F71" s="243"/>
      <c r="G71" s="243"/>
      <c r="H71" s="243"/>
      <c r="I71" s="243"/>
      <c r="J71" s="243"/>
      <c r="K71" s="243"/>
    </row>
    <row r="72" spans="1:17" s="10" customFormat="1" ht="17.25" customHeight="1" x14ac:dyDescent="0.25">
      <c r="A72" s="243"/>
      <c r="B72" s="243"/>
      <c r="C72" s="243"/>
      <c r="D72" s="243"/>
      <c r="E72" s="243"/>
      <c r="F72" s="243"/>
      <c r="G72" s="243"/>
      <c r="H72" s="243"/>
      <c r="I72" s="243"/>
      <c r="J72" s="243"/>
      <c r="K72" s="243"/>
    </row>
    <row r="73" spans="1:17" s="10" customFormat="1" ht="17.25" customHeight="1" x14ac:dyDescent="0.25">
      <c r="A73" s="243"/>
      <c r="B73" s="243"/>
      <c r="C73" s="243"/>
      <c r="D73" s="243"/>
      <c r="E73" s="243"/>
      <c r="F73" s="243"/>
      <c r="G73" s="243"/>
      <c r="H73" s="243"/>
      <c r="I73" s="243"/>
      <c r="J73" s="243"/>
      <c r="K73" s="243"/>
    </row>
    <row r="74" spans="1:17" s="10" customFormat="1" ht="17.25" customHeight="1" x14ac:dyDescent="0.25">
      <c r="A74" s="243"/>
      <c r="B74" s="243"/>
      <c r="C74" s="243"/>
      <c r="D74" s="243"/>
      <c r="E74" s="243"/>
      <c r="F74" s="243"/>
      <c r="G74" s="243"/>
      <c r="H74" s="243"/>
      <c r="I74" s="243"/>
      <c r="J74" s="243"/>
      <c r="K74" s="243"/>
    </row>
    <row r="75" spans="1:17" s="10" customFormat="1" ht="17.25" customHeight="1" x14ac:dyDescent="0.25">
      <c r="A75" s="243"/>
      <c r="B75" s="243"/>
      <c r="C75" s="243"/>
      <c r="D75" s="243"/>
      <c r="E75" s="243"/>
      <c r="F75" s="243"/>
      <c r="G75" s="243"/>
      <c r="H75" s="243"/>
      <c r="I75" s="243"/>
      <c r="J75" s="243"/>
      <c r="K75" s="243"/>
    </row>
    <row r="76" spans="1:17" s="10" customFormat="1" ht="17.25" customHeight="1" x14ac:dyDescent="0.25">
      <c r="A76" s="243"/>
      <c r="B76" s="243"/>
      <c r="C76" s="243"/>
      <c r="D76" s="243"/>
      <c r="E76" s="243"/>
      <c r="F76" s="243"/>
      <c r="G76" s="243"/>
      <c r="H76" s="243"/>
      <c r="I76" s="243"/>
      <c r="J76" s="243"/>
      <c r="K76" s="243"/>
    </row>
    <row r="77" spans="1:17" s="10" customFormat="1" ht="17.25" customHeight="1" x14ac:dyDescent="0.25">
      <c r="A77" s="243"/>
      <c r="B77" s="243"/>
      <c r="C77" s="243"/>
      <c r="D77" s="243"/>
      <c r="E77" s="243"/>
      <c r="F77" s="243"/>
      <c r="G77" s="243"/>
      <c r="H77" s="243"/>
      <c r="I77" s="243"/>
      <c r="J77" s="243"/>
      <c r="K77" s="243"/>
    </row>
    <row r="78" spans="1:17" customFormat="1" ht="21.75" customHeight="1" x14ac:dyDescent="0.3">
      <c r="A78" s="362" t="s">
        <v>124</v>
      </c>
      <c r="B78" s="362"/>
      <c r="C78" s="362"/>
      <c r="D78" s="362"/>
      <c r="E78" s="51"/>
      <c r="F78" s="12"/>
      <c r="I78" s="13"/>
    </row>
    <row r="79" spans="1:17" customFormat="1" ht="18.75" customHeight="1" x14ac:dyDescent="0.3">
      <c r="A79" s="363" t="s">
        <v>125</v>
      </c>
      <c r="B79" s="363"/>
      <c r="C79" s="363"/>
      <c r="D79" s="363"/>
      <c r="E79" s="50"/>
      <c r="F79" s="12"/>
      <c r="I79" s="13"/>
    </row>
    <row r="80" spans="1:17" customFormat="1" ht="10.5" customHeight="1" x14ac:dyDescent="0.3">
      <c r="A80" s="30"/>
      <c r="B80" s="60"/>
      <c r="C80" s="30"/>
      <c r="D80" s="30"/>
      <c r="E80" s="50"/>
      <c r="F80" s="12"/>
      <c r="I80" s="13"/>
    </row>
    <row r="81" spans="1:17" customFormat="1" ht="29.25" customHeight="1" x14ac:dyDescent="0.25">
      <c r="A81" s="363" t="s">
        <v>126</v>
      </c>
      <c r="B81" s="363"/>
      <c r="C81" s="363"/>
      <c r="D81" s="363"/>
      <c r="E81" s="363"/>
      <c r="F81" s="363"/>
      <c r="G81" s="363"/>
      <c r="H81" s="363"/>
      <c r="I81" s="363"/>
      <c r="J81" s="363"/>
    </row>
    <row r="82" spans="1:17" customFormat="1" ht="29.25" customHeight="1" x14ac:dyDescent="0.25">
      <c r="A82" s="363" t="s">
        <v>1233</v>
      </c>
      <c r="B82" s="363"/>
      <c r="C82" s="363"/>
      <c r="D82" s="363"/>
      <c r="E82" s="363"/>
      <c r="F82" s="363"/>
      <c r="G82" s="363"/>
      <c r="H82" s="363"/>
      <c r="I82" s="363"/>
      <c r="J82" s="363"/>
    </row>
    <row r="83" spans="1:17" s="33" customFormat="1" ht="29.25" customHeight="1" x14ac:dyDescent="0.25">
      <c r="A83" s="370" t="s">
        <v>421</v>
      </c>
      <c r="B83" s="370"/>
      <c r="C83" s="370"/>
      <c r="D83" s="370"/>
      <c r="E83" s="370"/>
      <c r="F83" s="370"/>
      <c r="G83" s="370"/>
      <c r="H83" s="370"/>
      <c r="I83" s="370"/>
      <c r="J83" s="370"/>
    </row>
    <row r="84" spans="1:17" customFormat="1" ht="10.5" customHeight="1" x14ac:dyDescent="0.25">
      <c r="A84" s="15"/>
      <c r="B84" s="61"/>
      <c r="C84" s="17"/>
      <c r="D84" s="18"/>
      <c r="E84" s="15"/>
      <c r="F84" s="19"/>
      <c r="G84" s="15"/>
      <c r="H84" s="17"/>
      <c r="I84" s="20"/>
    </row>
    <row r="85" spans="1:17" s="23" customFormat="1" ht="22.5" customHeight="1" x14ac:dyDescent="0.2">
      <c r="A85" s="364" t="s">
        <v>118</v>
      </c>
      <c r="B85" s="374" t="s">
        <v>127</v>
      </c>
      <c r="C85" s="366" t="s">
        <v>128</v>
      </c>
      <c r="D85" s="367"/>
      <c r="E85" s="364" t="s">
        <v>129</v>
      </c>
      <c r="F85" s="21" t="s">
        <v>130</v>
      </c>
      <c r="G85" s="21" t="s">
        <v>182</v>
      </c>
      <c r="H85" s="21" t="s">
        <v>131</v>
      </c>
      <c r="I85" s="21" t="s">
        <v>132</v>
      </c>
      <c r="J85" s="22" t="s">
        <v>133</v>
      </c>
      <c r="K85" s="364" t="s">
        <v>134</v>
      </c>
    </row>
    <row r="86" spans="1:17" s="23" customFormat="1" ht="22.5" customHeight="1" x14ac:dyDescent="0.2">
      <c r="A86" s="365"/>
      <c r="B86" s="375"/>
      <c r="C86" s="368"/>
      <c r="D86" s="369"/>
      <c r="E86" s="365"/>
      <c r="F86" s="24" t="s">
        <v>135</v>
      </c>
      <c r="G86" s="24" t="s">
        <v>169</v>
      </c>
      <c r="H86" s="24" t="s">
        <v>136</v>
      </c>
      <c r="I86" s="24" t="s">
        <v>137</v>
      </c>
      <c r="J86" s="25" t="s">
        <v>138</v>
      </c>
      <c r="K86" s="365"/>
    </row>
    <row r="87" spans="1:17" ht="24" customHeight="1" x14ac:dyDescent="0.25">
      <c r="A87" s="65">
        <v>1</v>
      </c>
      <c r="B87" s="116" t="s">
        <v>103</v>
      </c>
      <c r="C87" s="66" t="s">
        <v>87</v>
      </c>
      <c r="D87" s="67" t="s">
        <v>15</v>
      </c>
      <c r="E87" s="68" t="s">
        <v>64</v>
      </c>
      <c r="F87" s="333">
        <v>3.33</v>
      </c>
      <c r="G87" s="68">
        <v>86</v>
      </c>
      <c r="H87" s="68" t="s">
        <v>152</v>
      </c>
      <c r="I87" s="144" t="s">
        <v>123</v>
      </c>
      <c r="J87" s="151">
        <v>1050000</v>
      </c>
      <c r="K87" s="90"/>
      <c r="L87" s="90" t="s">
        <v>109</v>
      </c>
      <c r="N87" s="68">
        <v>18</v>
      </c>
      <c r="O87" s="68">
        <v>18</v>
      </c>
      <c r="P87" s="68">
        <v>18</v>
      </c>
      <c r="Q87" s="82">
        <v>8.1199999999999992</v>
      </c>
    </row>
    <row r="88" spans="1:17" ht="24" customHeight="1" x14ac:dyDescent="0.25">
      <c r="A88" s="65">
        <v>2</v>
      </c>
      <c r="B88" s="116" t="s">
        <v>260</v>
      </c>
      <c r="C88" s="66" t="s">
        <v>261</v>
      </c>
      <c r="D88" s="67" t="s">
        <v>11</v>
      </c>
      <c r="E88" s="68" t="s">
        <v>262</v>
      </c>
      <c r="F88" s="333">
        <v>3.33</v>
      </c>
      <c r="G88" s="68">
        <v>86</v>
      </c>
      <c r="H88" s="68" t="s">
        <v>152</v>
      </c>
      <c r="I88" s="144" t="s">
        <v>123</v>
      </c>
      <c r="J88" s="151">
        <v>1050000</v>
      </c>
      <c r="K88" s="90"/>
      <c r="L88" s="90" t="s">
        <v>109</v>
      </c>
      <c r="N88" s="68">
        <v>15</v>
      </c>
      <c r="O88" s="68">
        <v>15</v>
      </c>
      <c r="P88" s="68">
        <v>15</v>
      </c>
      <c r="Q88" s="82">
        <v>7.87</v>
      </c>
    </row>
    <row r="89" spans="1:17" ht="24" customHeight="1" x14ac:dyDescent="0.25">
      <c r="A89" s="65">
        <v>3</v>
      </c>
      <c r="B89" s="116" t="s">
        <v>406</v>
      </c>
      <c r="C89" s="66" t="s">
        <v>2</v>
      </c>
      <c r="D89" s="67" t="s">
        <v>405</v>
      </c>
      <c r="E89" s="68" t="s">
        <v>246</v>
      </c>
      <c r="F89" s="333">
        <v>3.27</v>
      </c>
      <c r="G89" s="68">
        <v>86</v>
      </c>
      <c r="H89" s="68" t="s">
        <v>152</v>
      </c>
      <c r="I89" s="144" t="s">
        <v>123</v>
      </c>
      <c r="J89" s="151">
        <v>1050000</v>
      </c>
      <c r="K89" s="90"/>
      <c r="L89" s="90" t="s">
        <v>109</v>
      </c>
      <c r="N89" s="68">
        <v>15</v>
      </c>
      <c r="O89" s="68">
        <v>15</v>
      </c>
      <c r="P89" s="68">
        <v>15</v>
      </c>
      <c r="Q89" s="82">
        <v>7.97</v>
      </c>
    </row>
    <row r="90" spans="1:17" ht="24" customHeight="1" x14ac:dyDescent="0.25">
      <c r="A90" s="65">
        <v>4</v>
      </c>
      <c r="B90" s="116" t="s">
        <v>107</v>
      </c>
      <c r="C90" s="66" t="s">
        <v>108</v>
      </c>
      <c r="D90" s="67" t="s">
        <v>82</v>
      </c>
      <c r="E90" s="68" t="s">
        <v>65</v>
      </c>
      <c r="F90" s="333">
        <v>3.27</v>
      </c>
      <c r="G90" s="68">
        <v>86</v>
      </c>
      <c r="H90" s="68" t="s">
        <v>152</v>
      </c>
      <c r="I90" s="144" t="s">
        <v>123</v>
      </c>
      <c r="J90" s="151">
        <v>1050000</v>
      </c>
      <c r="K90" s="90"/>
      <c r="L90" s="90" t="s">
        <v>109</v>
      </c>
      <c r="N90" s="68">
        <v>15</v>
      </c>
      <c r="O90" s="68">
        <v>15</v>
      </c>
      <c r="P90" s="68">
        <v>15</v>
      </c>
      <c r="Q90" s="82">
        <v>8.0299999999999994</v>
      </c>
    </row>
    <row r="91" spans="1:17" ht="24" customHeight="1" x14ac:dyDescent="0.25">
      <c r="A91" s="65">
        <v>5</v>
      </c>
      <c r="B91" s="116" t="s">
        <v>263</v>
      </c>
      <c r="C91" s="66" t="s">
        <v>36</v>
      </c>
      <c r="D91" s="67" t="s">
        <v>156</v>
      </c>
      <c r="E91" s="68" t="s">
        <v>264</v>
      </c>
      <c r="F91" s="333">
        <v>3.33</v>
      </c>
      <c r="G91" s="68">
        <v>92</v>
      </c>
      <c r="H91" s="68" t="s">
        <v>121</v>
      </c>
      <c r="I91" s="144" t="s">
        <v>123</v>
      </c>
      <c r="J91" s="151">
        <v>1050000</v>
      </c>
      <c r="K91" s="90"/>
      <c r="L91" s="90" t="s">
        <v>109</v>
      </c>
      <c r="N91" s="68">
        <v>15</v>
      </c>
      <c r="O91" s="68">
        <v>15</v>
      </c>
      <c r="P91" s="68">
        <v>15</v>
      </c>
      <c r="Q91" s="82">
        <v>7.92</v>
      </c>
    </row>
    <row r="92" spans="1:17" ht="24" customHeight="1" x14ac:dyDescent="0.25">
      <c r="A92" s="65">
        <v>6</v>
      </c>
      <c r="B92" s="116" t="s">
        <v>104</v>
      </c>
      <c r="C92" s="66" t="s">
        <v>105</v>
      </c>
      <c r="D92" s="67" t="s">
        <v>10</v>
      </c>
      <c r="E92" s="68" t="s">
        <v>106</v>
      </c>
      <c r="F92" s="333">
        <v>3.33</v>
      </c>
      <c r="G92" s="68">
        <v>90</v>
      </c>
      <c r="H92" s="68" t="s">
        <v>121</v>
      </c>
      <c r="I92" s="144" t="s">
        <v>123</v>
      </c>
      <c r="J92" s="151">
        <v>1050000</v>
      </c>
      <c r="K92" s="90"/>
      <c r="L92" s="90" t="s">
        <v>109</v>
      </c>
      <c r="N92" s="68">
        <v>15</v>
      </c>
      <c r="O92" s="68">
        <v>15</v>
      </c>
      <c r="P92" s="68">
        <v>15</v>
      </c>
      <c r="Q92" s="82">
        <v>8</v>
      </c>
    </row>
    <row r="93" spans="1:17" ht="24" customHeight="1" x14ac:dyDescent="0.25">
      <c r="A93" s="65">
        <v>7</v>
      </c>
      <c r="B93" s="116" t="s">
        <v>101</v>
      </c>
      <c r="C93" s="66" t="s">
        <v>102</v>
      </c>
      <c r="D93" s="67" t="s">
        <v>15</v>
      </c>
      <c r="E93" s="68" t="s">
        <v>77</v>
      </c>
      <c r="F93" s="333">
        <v>3.2</v>
      </c>
      <c r="G93" s="68">
        <v>92</v>
      </c>
      <c r="H93" s="68" t="s">
        <v>149</v>
      </c>
      <c r="I93" s="144" t="s">
        <v>123</v>
      </c>
      <c r="J93" s="151">
        <v>1050000</v>
      </c>
      <c r="K93" s="90"/>
      <c r="L93" s="90" t="s">
        <v>109</v>
      </c>
      <c r="N93" s="68">
        <v>15</v>
      </c>
      <c r="O93" s="68">
        <v>15</v>
      </c>
      <c r="P93" s="68">
        <v>15</v>
      </c>
      <c r="Q93" s="82">
        <v>7.91</v>
      </c>
    </row>
    <row r="94" spans="1:17" ht="24" customHeight="1" x14ac:dyDescent="0.25">
      <c r="A94" s="65">
        <v>8</v>
      </c>
      <c r="B94" s="116" t="s">
        <v>1234</v>
      </c>
      <c r="C94" s="66" t="s">
        <v>2</v>
      </c>
      <c r="D94" s="67" t="s">
        <v>1235</v>
      </c>
      <c r="E94" s="68" t="s">
        <v>1236</v>
      </c>
      <c r="F94" s="333">
        <v>3.2</v>
      </c>
      <c r="G94" s="68">
        <v>92</v>
      </c>
      <c r="H94" s="68" t="s">
        <v>149</v>
      </c>
      <c r="I94" s="341" t="s">
        <v>123</v>
      </c>
      <c r="J94" s="167">
        <v>1050000</v>
      </c>
      <c r="K94" s="334"/>
      <c r="L94" s="90" t="s">
        <v>109</v>
      </c>
      <c r="N94" s="68">
        <v>15</v>
      </c>
      <c r="O94" s="68">
        <v>15</v>
      </c>
      <c r="P94" s="68">
        <v>15</v>
      </c>
      <c r="Q94" s="82">
        <v>7.87</v>
      </c>
    </row>
    <row r="95" spans="1:17" ht="24" customHeight="1" x14ac:dyDescent="0.25">
      <c r="A95" s="405" t="s">
        <v>139</v>
      </c>
      <c r="B95" s="406"/>
      <c r="C95" s="406"/>
      <c r="D95" s="406"/>
      <c r="E95" s="406"/>
      <c r="F95" s="406"/>
      <c r="G95" s="406"/>
      <c r="H95" s="406"/>
      <c r="I95" s="407"/>
      <c r="J95" s="171">
        <f>SUM(J87:J94)</f>
        <v>8400000</v>
      </c>
      <c r="K95" s="340"/>
      <c r="L95" s="90"/>
      <c r="N95" s="68"/>
      <c r="O95" s="68"/>
      <c r="P95" s="68"/>
      <c r="Q95" s="82"/>
    </row>
    <row r="96" spans="1:17" ht="24.75" customHeight="1" x14ac:dyDescent="0.25">
      <c r="A96" s="384" t="s">
        <v>1237</v>
      </c>
      <c r="B96" s="384"/>
      <c r="C96" s="384"/>
      <c r="D96" s="384"/>
      <c r="E96" s="384"/>
      <c r="F96" s="384"/>
      <c r="G96" s="384"/>
      <c r="H96" s="384"/>
      <c r="I96" s="384"/>
      <c r="J96" s="384"/>
      <c r="K96" s="384"/>
      <c r="L96" s="6"/>
      <c r="M96" s="6"/>
      <c r="N96" s="6"/>
      <c r="O96" s="6"/>
      <c r="Q96" s="2"/>
    </row>
    <row r="97" spans="1:17" ht="20.25" customHeight="1" x14ac:dyDescent="0.25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6"/>
      <c r="M97" s="6"/>
      <c r="N97" s="6"/>
      <c r="O97" s="6"/>
      <c r="Q97" s="2"/>
    </row>
    <row r="98" spans="1:17" s="10" customFormat="1" x14ac:dyDescent="0.25">
      <c r="A98" s="361" t="s">
        <v>140</v>
      </c>
      <c r="B98" s="361"/>
      <c r="C98" s="361"/>
      <c r="D98" s="361" t="s">
        <v>171</v>
      </c>
      <c r="E98" s="361"/>
      <c r="F98" s="361"/>
      <c r="G98" s="361"/>
      <c r="H98" s="361"/>
      <c r="I98" s="361" t="s">
        <v>141</v>
      </c>
      <c r="J98" s="361"/>
      <c r="K98" s="361"/>
    </row>
    <row r="99" spans="1:17" s="10" customFormat="1" ht="18.75" x14ac:dyDescent="0.3">
      <c r="A99" s="29"/>
      <c r="B99" s="62"/>
      <c r="C99" s="29"/>
      <c r="D99" s="361" t="s">
        <v>172</v>
      </c>
      <c r="E99" s="361"/>
      <c r="F99" s="361"/>
      <c r="G99" s="361"/>
      <c r="H99" s="361"/>
      <c r="I99" s="363" t="s">
        <v>142</v>
      </c>
      <c r="J99" s="363"/>
      <c r="K99" s="363"/>
    </row>
    <row r="100" spans="1:17" s="10" customFormat="1" ht="51.75" customHeight="1" x14ac:dyDescent="0.25">
      <c r="B100" s="62"/>
      <c r="D100" s="10" t="s">
        <v>143</v>
      </c>
      <c r="E100" s="51"/>
      <c r="F100" s="40"/>
    </row>
    <row r="101" spans="1:17" s="10" customFormat="1" x14ac:dyDescent="0.25">
      <c r="B101" s="62"/>
      <c r="E101" s="51"/>
      <c r="F101" s="40"/>
    </row>
    <row r="102" spans="1:17" s="10" customFormat="1" ht="17.25" customHeight="1" x14ac:dyDescent="0.25">
      <c r="A102" s="363" t="s">
        <v>144</v>
      </c>
      <c r="B102" s="363"/>
      <c r="C102" s="363"/>
      <c r="D102" s="363" t="s">
        <v>145</v>
      </c>
      <c r="E102" s="363"/>
      <c r="F102" s="363"/>
      <c r="G102" s="363"/>
      <c r="H102" s="363"/>
      <c r="I102" s="363" t="s">
        <v>146</v>
      </c>
      <c r="J102" s="363"/>
      <c r="K102" s="363"/>
    </row>
    <row r="103" spans="1:17" customFormat="1" ht="22.5" customHeight="1" x14ac:dyDescent="0.3">
      <c r="A103" s="362" t="s">
        <v>124</v>
      </c>
      <c r="B103" s="362"/>
      <c r="C103" s="362"/>
      <c r="D103" s="362"/>
      <c r="E103" s="51"/>
      <c r="F103" s="12"/>
      <c r="I103" s="13"/>
    </row>
    <row r="104" spans="1:17" customFormat="1" ht="17.25" customHeight="1" x14ac:dyDescent="0.3">
      <c r="A104" s="363" t="s">
        <v>125</v>
      </c>
      <c r="B104" s="363"/>
      <c r="C104" s="363"/>
      <c r="D104" s="363"/>
      <c r="E104" s="50"/>
      <c r="F104" s="12"/>
      <c r="I104" s="13"/>
    </row>
    <row r="105" spans="1:17" customFormat="1" ht="6" customHeight="1" x14ac:dyDescent="0.3">
      <c r="A105" s="30"/>
      <c r="B105" s="60"/>
      <c r="C105" s="30"/>
      <c r="D105" s="30"/>
      <c r="E105" s="50"/>
      <c r="F105" s="12"/>
      <c r="I105" s="13"/>
    </row>
    <row r="106" spans="1:17" customFormat="1" ht="24" customHeight="1" x14ac:dyDescent="0.25">
      <c r="A106" s="363" t="s">
        <v>126</v>
      </c>
      <c r="B106" s="363"/>
      <c r="C106" s="363"/>
      <c r="D106" s="363"/>
      <c r="E106" s="363"/>
      <c r="F106" s="363"/>
      <c r="G106" s="363"/>
      <c r="H106" s="363"/>
      <c r="I106" s="363"/>
      <c r="J106" s="363"/>
    </row>
    <row r="107" spans="1:17" customFormat="1" ht="24" customHeight="1" x14ac:dyDescent="0.25">
      <c r="A107" s="363" t="s">
        <v>1238</v>
      </c>
      <c r="B107" s="363"/>
      <c r="C107" s="363"/>
      <c r="D107" s="363"/>
      <c r="E107" s="363"/>
      <c r="F107" s="363"/>
      <c r="G107" s="363"/>
      <c r="H107" s="363"/>
      <c r="I107" s="363"/>
      <c r="J107" s="363"/>
    </row>
    <row r="108" spans="1:17" s="33" customFormat="1" ht="24" customHeight="1" x14ac:dyDescent="0.25">
      <c r="A108" s="370" t="s">
        <v>421</v>
      </c>
      <c r="B108" s="370"/>
      <c r="C108" s="370"/>
      <c r="D108" s="370"/>
      <c r="E108" s="370"/>
      <c r="F108" s="370"/>
      <c r="G108" s="370"/>
      <c r="H108" s="370"/>
      <c r="I108" s="370"/>
      <c r="J108" s="370"/>
    </row>
    <row r="109" spans="1:17" customFormat="1" ht="13.5" customHeight="1" x14ac:dyDescent="0.25">
      <c r="A109" s="15"/>
      <c r="B109" s="61"/>
      <c r="C109" s="17"/>
      <c r="D109" s="18"/>
      <c r="E109" s="15"/>
      <c r="F109" s="19"/>
      <c r="G109" s="15"/>
      <c r="H109" s="17"/>
      <c r="I109" s="20"/>
    </row>
    <row r="110" spans="1:17" s="23" customFormat="1" ht="22.5" customHeight="1" x14ac:dyDescent="0.2">
      <c r="A110" s="364" t="s">
        <v>118</v>
      </c>
      <c r="B110" s="374" t="s">
        <v>127</v>
      </c>
      <c r="C110" s="366" t="s">
        <v>128</v>
      </c>
      <c r="D110" s="367"/>
      <c r="E110" s="364" t="s">
        <v>129</v>
      </c>
      <c r="F110" s="21" t="s">
        <v>130</v>
      </c>
      <c r="G110" s="21" t="s">
        <v>182</v>
      </c>
      <c r="H110" s="21" t="s">
        <v>131</v>
      </c>
      <c r="I110" s="21" t="s">
        <v>132</v>
      </c>
      <c r="J110" s="22" t="s">
        <v>133</v>
      </c>
      <c r="K110" s="364" t="s">
        <v>134</v>
      </c>
    </row>
    <row r="111" spans="1:17" s="23" customFormat="1" ht="22.5" customHeight="1" x14ac:dyDescent="0.2">
      <c r="A111" s="365"/>
      <c r="B111" s="375"/>
      <c r="C111" s="368"/>
      <c r="D111" s="369"/>
      <c r="E111" s="365"/>
      <c r="F111" s="24" t="s">
        <v>135</v>
      </c>
      <c r="G111" s="24" t="s">
        <v>169</v>
      </c>
      <c r="H111" s="24" t="s">
        <v>136</v>
      </c>
      <c r="I111" s="24" t="s">
        <v>137</v>
      </c>
      <c r="J111" s="25" t="s">
        <v>138</v>
      </c>
      <c r="K111" s="365"/>
    </row>
    <row r="112" spans="1:17" ht="24.75" customHeight="1" x14ac:dyDescent="0.25">
      <c r="A112" s="65">
        <v>1</v>
      </c>
      <c r="B112" s="116" t="s">
        <v>115</v>
      </c>
      <c r="C112" s="66" t="s">
        <v>90</v>
      </c>
      <c r="D112" s="67" t="s">
        <v>0</v>
      </c>
      <c r="E112" s="68" t="s">
        <v>116</v>
      </c>
      <c r="F112" s="333">
        <v>3.7</v>
      </c>
      <c r="G112" s="68">
        <v>96</v>
      </c>
      <c r="H112" s="68" t="s">
        <v>149</v>
      </c>
      <c r="I112" s="342" t="s">
        <v>149</v>
      </c>
      <c r="J112" s="343">
        <v>1150000</v>
      </c>
      <c r="K112" s="90"/>
      <c r="L112" s="90" t="s">
        <v>117</v>
      </c>
      <c r="N112" s="68">
        <v>20</v>
      </c>
      <c r="O112" s="68">
        <v>20</v>
      </c>
      <c r="P112" s="68">
        <v>20</v>
      </c>
      <c r="Q112" s="82">
        <v>8.65</v>
      </c>
    </row>
    <row r="113" spans="1:20" ht="24.75" customHeight="1" x14ac:dyDescent="0.25">
      <c r="A113" s="65">
        <v>2</v>
      </c>
      <c r="B113" s="116" t="s">
        <v>265</v>
      </c>
      <c r="C113" s="66" t="s">
        <v>27</v>
      </c>
      <c r="D113" s="67" t="s">
        <v>28</v>
      </c>
      <c r="E113" s="68" t="s">
        <v>266</v>
      </c>
      <c r="F113" s="333">
        <v>3.7</v>
      </c>
      <c r="G113" s="68">
        <v>90</v>
      </c>
      <c r="H113" s="68" t="s">
        <v>149</v>
      </c>
      <c r="I113" s="53" t="s">
        <v>149</v>
      </c>
      <c r="J113" s="343">
        <v>1150000</v>
      </c>
      <c r="K113" s="90"/>
      <c r="L113" s="90" t="s">
        <v>117</v>
      </c>
      <c r="N113" s="68">
        <v>20</v>
      </c>
      <c r="O113" s="68">
        <v>20</v>
      </c>
      <c r="P113" s="68">
        <v>20</v>
      </c>
      <c r="Q113" s="82">
        <v>8.77</v>
      </c>
    </row>
    <row r="114" spans="1:20" ht="24.75" customHeight="1" x14ac:dyDescent="0.25">
      <c r="A114" s="65">
        <v>3</v>
      </c>
      <c r="B114" s="116" t="s">
        <v>110</v>
      </c>
      <c r="C114" s="66" t="s">
        <v>111</v>
      </c>
      <c r="D114" s="67" t="s">
        <v>53</v>
      </c>
      <c r="E114" s="68" t="s">
        <v>112</v>
      </c>
      <c r="F114" s="333">
        <v>3.45</v>
      </c>
      <c r="G114" s="68">
        <v>89</v>
      </c>
      <c r="H114" s="68" t="s">
        <v>152</v>
      </c>
      <c r="I114" s="144" t="s">
        <v>123</v>
      </c>
      <c r="J114" s="151">
        <v>1050000</v>
      </c>
      <c r="K114" s="90"/>
      <c r="L114" s="90" t="s">
        <v>117</v>
      </c>
      <c r="N114" s="68">
        <v>20</v>
      </c>
      <c r="O114" s="68">
        <v>20</v>
      </c>
      <c r="P114" s="68">
        <v>20</v>
      </c>
      <c r="Q114" s="82">
        <v>8.59</v>
      </c>
    </row>
    <row r="115" spans="1:20" ht="24.75" customHeight="1" x14ac:dyDescent="0.25">
      <c r="A115" s="65">
        <v>4</v>
      </c>
      <c r="B115" s="116" t="s">
        <v>1239</v>
      </c>
      <c r="C115" s="66" t="s">
        <v>1240</v>
      </c>
      <c r="D115" s="67" t="s">
        <v>85</v>
      </c>
      <c r="E115" s="68" t="s">
        <v>1241</v>
      </c>
      <c r="F115" s="333">
        <v>3.35</v>
      </c>
      <c r="G115" s="68">
        <v>86</v>
      </c>
      <c r="H115" s="68" t="s">
        <v>152</v>
      </c>
      <c r="I115" s="144" t="s">
        <v>123</v>
      </c>
      <c r="J115" s="151">
        <v>1050000</v>
      </c>
      <c r="K115" s="90"/>
      <c r="L115" s="90" t="s">
        <v>117</v>
      </c>
      <c r="N115" s="68">
        <v>20</v>
      </c>
      <c r="O115" s="68">
        <v>20</v>
      </c>
      <c r="P115" s="68">
        <v>20</v>
      </c>
      <c r="Q115" s="82">
        <v>8.34</v>
      </c>
      <c r="S115" s="2">
        <f>510+250+720</f>
        <v>1480</v>
      </c>
    </row>
    <row r="116" spans="1:20" ht="24.75" customHeight="1" x14ac:dyDescent="0.25">
      <c r="A116" s="65">
        <v>5</v>
      </c>
      <c r="B116" s="116" t="s">
        <v>1242</v>
      </c>
      <c r="C116" s="66" t="s">
        <v>158</v>
      </c>
      <c r="D116" s="67" t="s">
        <v>4</v>
      </c>
      <c r="E116" s="68" t="s">
        <v>1243</v>
      </c>
      <c r="F116" s="333">
        <v>3.33</v>
      </c>
      <c r="G116" s="68">
        <v>89</v>
      </c>
      <c r="H116" s="68" t="s">
        <v>152</v>
      </c>
      <c r="I116" s="144" t="s">
        <v>123</v>
      </c>
      <c r="J116" s="151">
        <v>1050000</v>
      </c>
      <c r="K116" s="90"/>
      <c r="L116" s="90" t="s">
        <v>117</v>
      </c>
      <c r="N116" s="68">
        <v>21</v>
      </c>
      <c r="O116" s="68">
        <v>21</v>
      </c>
      <c r="P116" s="68">
        <v>21</v>
      </c>
      <c r="Q116" s="82">
        <v>8.2799999999999994</v>
      </c>
      <c r="T116" s="2">
        <f>15*24</f>
        <v>360</v>
      </c>
    </row>
    <row r="117" spans="1:20" ht="24.75" customHeight="1" x14ac:dyDescent="0.25">
      <c r="A117" s="65">
        <v>6</v>
      </c>
      <c r="B117" s="116" t="s">
        <v>1244</v>
      </c>
      <c r="C117" s="66" t="s">
        <v>1245</v>
      </c>
      <c r="D117" s="67" t="s">
        <v>159</v>
      </c>
      <c r="E117" s="68" t="s">
        <v>1246</v>
      </c>
      <c r="F117" s="333">
        <v>3.35</v>
      </c>
      <c r="G117" s="68">
        <v>93</v>
      </c>
      <c r="H117" s="68" t="s">
        <v>121</v>
      </c>
      <c r="I117" s="144" t="s">
        <v>123</v>
      </c>
      <c r="J117" s="151">
        <v>1050000</v>
      </c>
      <c r="K117" s="90"/>
      <c r="L117" s="90" t="s">
        <v>117</v>
      </c>
      <c r="N117" s="68">
        <v>20</v>
      </c>
      <c r="O117" s="68">
        <v>20</v>
      </c>
      <c r="P117" s="68">
        <v>20</v>
      </c>
      <c r="Q117" s="82">
        <v>8.19</v>
      </c>
    </row>
    <row r="118" spans="1:20" ht="24.75" customHeight="1" x14ac:dyDescent="0.25">
      <c r="A118" s="65">
        <v>7</v>
      </c>
      <c r="B118" s="116" t="s">
        <v>267</v>
      </c>
      <c r="C118" s="66" t="s">
        <v>49</v>
      </c>
      <c r="D118" s="67" t="s">
        <v>16</v>
      </c>
      <c r="E118" s="68" t="s">
        <v>268</v>
      </c>
      <c r="F118" s="333">
        <v>3.3</v>
      </c>
      <c r="G118" s="68">
        <v>90</v>
      </c>
      <c r="H118" s="68" t="s">
        <v>121</v>
      </c>
      <c r="I118" s="144" t="s">
        <v>123</v>
      </c>
      <c r="J118" s="151">
        <v>1050000</v>
      </c>
      <c r="K118" s="90"/>
      <c r="L118" s="90" t="s">
        <v>117</v>
      </c>
      <c r="N118" s="68">
        <v>20</v>
      </c>
      <c r="O118" s="68">
        <v>20</v>
      </c>
      <c r="P118" s="68">
        <v>20</v>
      </c>
      <c r="Q118" s="82">
        <v>8.16</v>
      </c>
    </row>
    <row r="119" spans="1:20" ht="24.75" customHeight="1" x14ac:dyDescent="0.25">
      <c r="A119" s="65">
        <v>8</v>
      </c>
      <c r="B119" s="116" t="s">
        <v>113</v>
      </c>
      <c r="C119" s="66" t="s">
        <v>78</v>
      </c>
      <c r="D119" s="67" t="s">
        <v>8</v>
      </c>
      <c r="E119" s="68" t="s">
        <v>114</v>
      </c>
      <c r="F119" s="333">
        <v>3.3</v>
      </c>
      <c r="G119" s="68">
        <v>96</v>
      </c>
      <c r="H119" s="68" t="s">
        <v>121</v>
      </c>
      <c r="I119" s="144" t="s">
        <v>123</v>
      </c>
      <c r="J119" s="151">
        <v>1050000</v>
      </c>
      <c r="K119" s="90"/>
      <c r="L119" s="90" t="s">
        <v>117</v>
      </c>
      <c r="N119" s="68">
        <v>20</v>
      </c>
      <c r="O119" s="68">
        <v>20</v>
      </c>
      <c r="P119" s="68">
        <v>20</v>
      </c>
      <c r="Q119" s="82">
        <v>8</v>
      </c>
    </row>
    <row r="120" spans="1:20" ht="24.75" customHeight="1" x14ac:dyDescent="0.25">
      <c r="A120" s="405" t="s">
        <v>139</v>
      </c>
      <c r="B120" s="406"/>
      <c r="C120" s="406"/>
      <c r="D120" s="406"/>
      <c r="E120" s="406"/>
      <c r="F120" s="406"/>
      <c r="G120" s="406"/>
      <c r="H120" s="406"/>
      <c r="I120" s="407"/>
      <c r="J120" s="171">
        <f>SUM(J112:J119)</f>
        <v>8600000</v>
      </c>
      <c r="K120" s="340"/>
      <c r="L120" s="90"/>
      <c r="N120" s="68"/>
      <c r="O120" s="68"/>
      <c r="P120" s="68"/>
      <c r="Q120" s="82"/>
    </row>
    <row r="121" spans="1:20" ht="24.75" customHeight="1" x14ac:dyDescent="0.25">
      <c r="A121" s="384" t="s">
        <v>1247</v>
      </c>
      <c r="B121" s="384"/>
      <c r="C121" s="384"/>
      <c r="D121" s="384"/>
      <c r="E121" s="384"/>
      <c r="F121" s="384"/>
      <c r="G121" s="384"/>
      <c r="H121" s="384"/>
      <c r="I121" s="384"/>
      <c r="J121" s="384"/>
      <c r="K121" s="384"/>
      <c r="L121" s="6"/>
      <c r="M121" s="6"/>
      <c r="N121" s="6"/>
      <c r="O121" s="6"/>
      <c r="Q121" s="2"/>
    </row>
    <row r="122" spans="1:20" ht="20.25" customHeight="1" x14ac:dyDescent="0.25">
      <c r="A122" s="246"/>
      <c r="B122" s="246"/>
      <c r="C122" s="246"/>
      <c r="D122" s="246"/>
      <c r="E122" s="246"/>
      <c r="F122" s="246"/>
      <c r="G122" s="246"/>
      <c r="H122" s="246"/>
      <c r="I122" s="246"/>
      <c r="J122" s="246"/>
      <c r="K122" s="246"/>
      <c r="L122" s="6"/>
      <c r="M122" s="6"/>
      <c r="N122" s="6"/>
      <c r="O122" s="6"/>
      <c r="Q122" s="2"/>
    </row>
    <row r="123" spans="1:20" s="10" customFormat="1" x14ac:dyDescent="0.25">
      <c r="A123" s="361" t="s">
        <v>140</v>
      </c>
      <c r="B123" s="361"/>
      <c r="C123" s="361"/>
      <c r="D123" s="361" t="s">
        <v>171</v>
      </c>
      <c r="E123" s="361"/>
      <c r="F123" s="361"/>
      <c r="G123" s="361"/>
      <c r="H123" s="361"/>
      <c r="I123" s="361" t="s">
        <v>141</v>
      </c>
      <c r="J123" s="361"/>
      <c r="K123" s="361"/>
    </row>
    <row r="124" spans="1:20" s="10" customFormat="1" ht="18.75" x14ac:dyDescent="0.3">
      <c r="A124" s="29"/>
      <c r="B124" s="62"/>
      <c r="C124" s="29"/>
      <c r="D124" s="361" t="s">
        <v>172</v>
      </c>
      <c r="E124" s="361"/>
      <c r="F124" s="361"/>
      <c r="G124" s="361"/>
      <c r="H124" s="361"/>
      <c r="I124" s="363" t="s">
        <v>142</v>
      </c>
      <c r="J124" s="363"/>
      <c r="K124" s="363"/>
    </row>
    <row r="125" spans="1:20" s="10" customFormat="1" ht="51.75" customHeight="1" x14ac:dyDescent="0.25">
      <c r="B125" s="62"/>
      <c r="D125" s="10" t="s">
        <v>143</v>
      </c>
      <c r="E125" s="242"/>
      <c r="F125" s="242"/>
    </row>
    <row r="126" spans="1:20" s="10" customFormat="1" x14ac:dyDescent="0.25">
      <c r="B126" s="62"/>
      <c r="E126" s="242"/>
      <c r="F126" s="242"/>
    </row>
    <row r="127" spans="1:20" s="10" customFormat="1" ht="17.25" customHeight="1" x14ac:dyDescent="0.25">
      <c r="A127" s="363" t="s">
        <v>144</v>
      </c>
      <c r="B127" s="363"/>
      <c r="C127" s="363"/>
      <c r="D127" s="363" t="s">
        <v>145</v>
      </c>
      <c r="E127" s="363"/>
      <c r="F127" s="363"/>
      <c r="G127" s="363"/>
      <c r="H127" s="363"/>
      <c r="I127" s="363" t="s">
        <v>146</v>
      </c>
      <c r="J127" s="363"/>
      <c r="K127" s="363"/>
    </row>
    <row r="128" spans="1:20" customFormat="1" ht="17.25" customHeight="1" x14ac:dyDescent="0.3">
      <c r="A128" s="362" t="s">
        <v>124</v>
      </c>
      <c r="B128" s="362"/>
      <c r="C128" s="362"/>
      <c r="D128" s="362"/>
      <c r="E128" s="51"/>
      <c r="F128" s="12"/>
      <c r="I128" s="13"/>
    </row>
    <row r="129" spans="1:17" customFormat="1" ht="17.25" customHeight="1" x14ac:dyDescent="0.3">
      <c r="A129" s="363" t="s">
        <v>125</v>
      </c>
      <c r="B129" s="363"/>
      <c r="C129" s="363"/>
      <c r="D129" s="363"/>
      <c r="E129" s="50"/>
      <c r="F129" s="12"/>
      <c r="I129" s="13"/>
    </row>
    <row r="130" spans="1:17" customFormat="1" ht="6" customHeight="1" x14ac:dyDescent="0.3">
      <c r="A130" s="50"/>
      <c r="B130" s="60"/>
      <c r="C130" s="50"/>
      <c r="D130" s="50"/>
      <c r="E130" s="50"/>
      <c r="F130" s="12"/>
      <c r="I130" s="13"/>
    </row>
    <row r="131" spans="1:17" customFormat="1" ht="26.25" customHeight="1" x14ac:dyDescent="0.25">
      <c r="A131" s="363" t="s">
        <v>126</v>
      </c>
      <c r="B131" s="363"/>
      <c r="C131" s="363"/>
      <c r="D131" s="363"/>
      <c r="E131" s="363"/>
      <c r="F131" s="363"/>
      <c r="G131" s="363"/>
      <c r="H131" s="363"/>
      <c r="I131" s="363"/>
      <c r="J131" s="363"/>
    </row>
    <row r="132" spans="1:17" customFormat="1" ht="26.25" customHeight="1" x14ac:dyDescent="0.25">
      <c r="A132" s="363" t="s">
        <v>1280</v>
      </c>
      <c r="B132" s="363"/>
      <c r="C132" s="363"/>
      <c r="D132" s="363"/>
      <c r="E132" s="363"/>
      <c r="F132" s="363"/>
      <c r="G132" s="363"/>
      <c r="H132" s="363"/>
      <c r="I132" s="363"/>
      <c r="J132" s="363"/>
    </row>
    <row r="133" spans="1:17" s="33" customFormat="1" ht="26.25" customHeight="1" x14ac:dyDescent="0.25">
      <c r="A133" s="370" t="s">
        <v>421</v>
      </c>
      <c r="B133" s="370"/>
      <c r="C133" s="370"/>
      <c r="D133" s="370"/>
      <c r="E133" s="370"/>
      <c r="F133" s="370"/>
      <c r="G133" s="370"/>
      <c r="H133" s="370"/>
      <c r="I133" s="370"/>
      <c r="J133" s="370"/>
    </row>
    <row r="134" spans="1:17" customFormat="1" ht="10.5" customHeight="1" x14ac:dyDescent="0.25">
      <c r="A134" s="15"/>
      <c r="B134" s="61"/>
      <c r="C134" s="17"/>
      <c r="D134" s="18"/>
      <c r="E134" s="15"/>
      <c r="F134" s="19"/>
      <c r="G134" s="15"/>
      <c r="H134" s="17"/>
      <c r="I134" s="20"/>
    </row>
    <row r="135" spans="1:17" s="23" customFormat="1" ht="22.5" customHeight="1" x14ac:dyDescent="0.2">
      <c r="A135" s="364" t="s">
        <v>118</v>
      </c>
      <c r="B135" s="374" t="s">
        <v>127</v>
      </c>
      <c r="C135" s="366" t="s">
        <v>128</v>
      </c>
      <c r="D135" s="367"/>
      <c r="E135" s="364" t="s">
        <v>129</v>
      </c>
      <c r="F135" s="21" t="s">
        <v>130</v>
      </c>
      <c r="G135" s="21" t="s">
        <v>182</v>
      </c>
      <c r="H135" s="21" t="s">
        <v>131</v>
      </c>
      <c r="I135" s="21" t="s">
        <v>132</v>
      </c>
      <c r="J135" s="22" t="s">
        <v>133</v>
      </c>
      <c r="K135" s="364" t="s">
        <v>134</v>
      </c>
    </row>
    <row r="136" spans="1:17" s="23" customFormat="1" ht="23.25" customHeight="1" x14ac:dyDescent="0.2">
      <c r="A136" s="365"/>
      <c r="B136" s="375"/>
      <c r="C136" s="368"/>
      <c r="D136" s="369"/>
      <c r="E136" s="365"/>
      <c r="F136" s="24" t="s">
        <v>135</v>
      </c>
      <c r="G136" s="24" t="s">
        <v>169</v>
      </c>
      <c r="H136" s="24" t="s">
        <v>136</v>
      </c>
      <c r="I136" s="24" t="s">
        <v>137</v>
      </c>
      <c r="J136" s="25" t="s">
        <v>138</v>
      </c>
      <c r="K136" s="365"/>
    </row>
    <row r="137" spans="1:17" ht="27.75" customHeight="1" x14ac:dyDescent="0.25">
      <c r="A137" s="65">
        <v>1</v>
      </c>
      <c r="B137" s="116" t="s">
        <v>1248</v>
      </c>
      <c r="C137" s="66" t="s">
        <v>1249</v>
      </c>
      <c r="D137" s="67" t="s">
        <v>32</v>
      </c>
      <c r="E137" s="68" t="s">
        <v>1250</v>
      </c>
      <c r="F137" s="333">
        <v>3.55</v>
      </c>
      <c r="G137" s="68">
        <v>89</v>
      </c>
      <c r="H137" s="68" t="s">
        <v>152</v>
      </c>
      <c r="I137" s="144" t="s">
        <v>123</v>
      </c>
      <c r="J137" s="151">
        <v>1050000</v>
      </c>
      <c r="K137" s="90"/>
      <c r="L137" s="90" t="s">
        <v>269</v>
      </c>
      <c r="N137" s="68">
        <v>20</v>
      </c>
      <c r="O137" s="68">
        <v>20</v>
      </c>
      <c r="P137" s="68">
        <v>20</v>
      </c>
      <c r="Q137" s="82">
        <v>8.06</v>
      </c>
    </row>
    <row r="138" spans="1:17" ht="27.75" customHeight="1" x14ac:dyDescent="0.25">
      <c r="A138" s="65">
        <v>2</v>
      </c>
      <c r="B138" s="116" t="s">
        <v>1251</v>
      </c>
      <c r="C138" s="66" t="s">
        <v>2</v>
      </c>
      <c r="D138" s="67" t="s">
        <v>1252</v>
      </c>
      <c r="E138" s="68" t="s">
        <v>1253</v>
      </c>
      <c r="F138" s="333">
        <v>3.55</v>
      </c>
      <c r="G138" s="68">
        <v>89</v>
      </c>
      <c r="H138" s="68" t="s">
        <v>152</v>
      </c>
      <c r="I138" s="144" t="s">
        <v>123</v>
      </c>
      <c r="J138" s="151">
        <v>1050000</v>
      </c>
      <c r="K138" s="90"/>
      <c r="L138" s="90" t="s">
        <v>269</v>
      </c>
      <c r="N138" s="68">
        <v>20</v>
      </c>
      <c r="O138" s="68">
        <v>20</v>
      </c>
      <c r="P138" s="68">
        <v>20</v>
      </c>
      <c r="Q138" s="82">
        <v>8.43</v>
      </c>
    </row>
    <row r="139" spans="1:17" ht="27.75" customHeight="1" x14ac:dyDescent="0.25">
      <c r="A139" s="65">
        <v>3</v>
      </c>
      <c r="B139" s="116" t="s">
        <v>404</v>
      </c>
      <c r="C139" s="66" t="s">
        <v>2</v>
      </c>
      <c r="D139" s="67" t="s">
        <v>24</v>
      </c>
      <c r="E139" s="68" t="s">
        <v>403</v>
      </c>
      <c r="F139" s="333">
        <v>3.45</v>
      </c>
      <c r="G139" s="68">
        <v>88</v>
      </c>
      <c r="H139" s="68" t="s">
        <v>152</v>
      </c>
      <c r="I139" s="144" t="s">
        <v>123</v>
      </c>
      <c r="J139" s="151">
        <v>1050000</v>
      </c>
      <c r="K139" s="90"/>
      <c r="L139" s="90" t="s">
        <v>269</v>
      </c>
      <c r="N139" s="68">
        <v>20</v>
      </c>
      <c r="O139" s="68">
        <v>20</v>
      </c>
      <c r="P139" s="68">
        <v>20</v>
      </c>
      <c r="Q139" s="82">
        <v>8.59</v>
      </c>
    </row>
    <row r="140" spans="1:17" ht="27.75" customHeight="1" x14ac:dyDescent="0.25">
      <c r="A140" s="65">
        <v>4</v>
      </c>
      <c r="B140" s="116" t="s">
        <v>1254</v>
      </c>
      <c r="C140" s="66" t="s">
        <v>1255</v>
      </c>
      <c r="D140" s="67" t="s">
        <v>30</v>
      </c>
      <c r="E140" s="68" t="s">
        <v>1256</v>
      </c>
      <c r="F140" s="333">
        <v>3.45</v>
      </c>
      <c r="G140" s="68">
        <v>88</v>
      </c>
      <c r="H140" s="68" t="s">
        <v>152</v>
      </c>
      <c r="I140" s="144" t="s">
        <v>123</v>
      </c>
      <c r="J140" s="151">
        <v>1050000</v>
      </c>
      <c r="K140" s="90"/>
      <c r="L140" s="90" t="s">
        <v>269</v>
      </c>
      <c r="N140" s="68">
        <v>20</v>
      </c>
      <c r="O140" s="68">
        <v>20</v>
      </c>
      <c r="P140" s="68">
        <v>20</v>
      </c>
      <c r="Q140" s="82">
        <v>8.19</v>
      </c>
    </row>
    <row r="141" spans="1:17" ht="27.75" customHeight="1" x14ac:dyDescent="0.25">
      <c r="A141" s="65">
        <v>5</v>
      </c>
      <c r="B141" s="116" t="s">
        <v>1257</v>
      </c>
      <c r="C141" s="66" t="s">
        <v>1258</v>
      </c>
      <c r="D141" s="67" t="s">
        <v>325</v>
      </c>
      <c r="E141" s="68" t="s">
        <v>1259</v>
      </c>
      <c r="F141" s="333">
        <v>3.3</v>
      </c>
      <c r="G141" s="68">
        <v>86</v>
      </c>
      <c r="H141" s="68" t="s">
        <v>152</v>
      </c>
      <c r="I141" s="144" t="s">
        <v>123</v>
      </c>
      <c r="J141" s="151">
        <v>1050000</v>
      </c>
      <c r="K141" s="90"/>
      <c r="L141" s="90" t="s">
        <v>269</v>
      </c>
      <c r="N141" s="68">
        <v>20</v>
      </c>
      <c r="O141" s="68">
        <v>20</v>
      </c>
      <c r="P141" s="68">
        <v>20</v>
      </c>
      <c r="Q141" s="82">
        <v>8.32</v>
      </c>
    </row>
    <row r="142" spans="1:17" ht="27.75" customHeight="1" x14ac:dyDescent="0.25">
      <c r="A142" s="65">
        <v>6</v>
      </c>
      <c r="B142" s="116" t="s">
        <v>1260</v>
      </c>
      <c r="C142" s="66" t="s">
        <v>1261</v>
      </c>
      <c r="D142" s="67" t="s">
        <v>245</v>
      </c>
      <c r="E142" s="68" t="s">
        <v>268</v>
      </c>
      <c r="F142" s="333">
        <v>3.45</v>
      </c>
      <c r="G142" s="68">
        <v>90</v>
      </c>
      <c r="H142" s="68" t="s">
        <v>121</v>
      </c>
      <c r="I142" s="144" t="s">
        <v>123</v>
      </c>
      <c r="J142" s="151">
        <v>1050000</v>
      </c>
      <c r="K142" s="90"/>
      <c r="L142" s="90" t="s">
        <v>269</v>
      </c>
      <c r="N142" s="68">
        <v>20</v>
      </c>
      <c r="O142" s="68">
        <v>20</v>
      </c>
      <c r="P142" s="68">
        <v>20</v>
      </c>
      <c r="Q142" s="82">
        <v>8.33</v>
      </c>
    </row>
    <row r="143" spans="1:17" ht="27.75" customHeight="1" x14ac:dyDescent="0.25">
      <c r="A143" s="65">
        <v>7</v>
      </c>
      <c r="B143" s="116" t="s">
        <v>270</v>
      </c>
      <c r="C143" s="66" t="s">
        <v>2</v>
      </c>
      <c r="D143" s="67" t="s">
        <v>271</v>
      </c>
      <c r="E143" s="68" t="s">
        <v>272</v>
      </c>
      <c r="F143" s="333">
        <v>3.2</v>
      </c>
      <c r="G143" s="68">
        <v>92</v>
      </c>
      <c r="H143" s="68" t="s">
        <v>149</v>
      </c>
      <c r="I143" s="144" t="s">
        <v>123</v>
      </c>
      <c r="J143" s="151">
        <v>1050000</v>
      </c>
      <c r="K143" s="90"/>
      <c r="L143" s="90" t="s">
        <v>269</v>
      </c>
      <c r="N143" s="68">
        <v>20</v>
      </c>
      <c r="O143" s="68">
        <v>20</v>
      </c>
      <c r="P143" s="68">
        <v>20</v>
      </c>
      <c r="Q143" s="82">
        <v>8.1999999999999993</v>
      </c>
    </row>
    <row r="144" spans="1:17" ht="27.75" customHeight="1" x14ac:dyDescent="0.25">
      <c r="A144" s="65">
        <v>8</v>
      </c>
      <c r="B144" s="116" t="s">
        <v>1262</v>
      </c>
      <c r="C144" s="66" t="s">
        <v>2</v>
      </c>
      <c r="D144" s="67" t="s">
        <v>10</v>
      </c>
      <c r="E144" s="68" t="s">
        <v>1263</v>
      </c>
      <c r="F144" s="333">
        <v>3.2</v>
      </c>
      <c r="G144" s="68">
        <v>90</v>
      </c>
      <c r="H144" s="68" t="s">
        <v>149</v>
      </c>
      <c r="I144" s="144" t="s">
        <v>123</v>
      </c>
      <c r="J144" s="167">
        <v>1050000</v>
      </c>
      <c r="K144" s="334"/>
      <c r="L144" s="90" t="s">
        <v>269</v>
      </c>
      <c r="N144" s="68">
        <v>20</v>
      </c>
      <c r="O144" s="68">
        <v>20</v>
      </c>
      <c r="P144" s="68">
        <v>20</v>
      </c>
      <c r="Q144" s="82">
        <v>7.88</v>
      </c>
    </row>
    <row r="145" spans="1:18" ht="27.75" customHeight="1" x14ac:dyDescent="0.25">
      <c r="A145" s="405" t="s">
        <v>139</v>
      </c>
      <c r="B145" s="406"/>
      <c r="C145" s="406"/>
      <c r="D145" s="406"/>
      <c r="E145" s="406"/>
      <c r="F145" s="406"/>
      <c r="G145" s="406"/>
      <c r="H145" s="406"/>
      <c r="I145" s="407"/>
      <c r="J145" s="171">
        <f>SUM(J137:J144)</f>
        <v>8400000</v>
      </c>
      <c r="K145" s="340"/>
      <c r="L145" s="90"/>
      <c r="N145" s="68"/>
      <c r="O145" s="68"/>
      <c r="P145" s="68"/>
      <c r="Q145" s="82"/>
    </row>
    <row r="146" spans="1:18" ht="30.75" customHeight="1" x14ac:dyDescent="0.25">
      <c r="A146" s="384" t="s">
        <v>1237</v>
      </c>
      <c r="B146" s="384"/>
      <c r="C146" s="384"/>
      <c r="D146" s="384"/>
      <c r="E146" s="384"/>
      <c r="F146" s="384"/>
      <c r="G146" s="384"/>
      <c r="H146" s="384"/>
      <c r="I146" s="384"/>
      <c r="J146" s="384"/>
      <c r="K146" s="384"/>
      <c r="L146" s="6"/>
      <c r="M146" s="6"/>
      <c r="N146" s="6"/>
      <c r="O146" s="6"/>
      <c r="Q146" s="2"/>
    </row>
    <row r="147" spans="1:18" s="10" customFormat="1" x14ac:dyDescent="0.25">
      <c r="A147" s="361" t="s">
        <v>140</v>
      </c>
      <c r="B147" s="361"/>
      <c r="C147" s="361"/>
      <c r="D147" s="361" t="s">
        <v>171</v>
      </c>
      <c r="E147" s="361"/>
      <c r="F147" s="361"/>
      <c r="G147" s="361"/>
      <c r="H147" s="361"/>
      <c r="I147" s="361" t="s">
        <v>141</v>
      </c>
      <c r="J147" s="361"/>
      <c r="K147" s="361"/>
    </row>
    <row r="148" spans="1:18" s="10" customFormat="1" ht="18.75" x14ac:dyDescent="0.3">
      <c r="A148" s="29"/>
      <c r="B148" s="62"/>
      <c r="C148" s="29"/>
      <c r="D148" s="361" t="s">
        <v>172</v>
      </c>
      <c r="E148" s="361"/>
      <c r="F148" s="361"/>
      <c r="G148" s="361"/>
      <c r="H148" s="361"/>
      <c r="I148" s="363" t="s">
        <v>142</v>
      </c>
      <c r="J148" s="363"/>
      <c r="K148" s="363"/>
    </row>
    <row r="149" spans="1:18" s="10" customFormat="1" ht="48.75" customHeight="1" x14ac:dyDescent="0.25">
      <c r="B149" s="62"/>
      <c r="D149" s="10" t="s">
        <v>143</v>
      </c>
      <c r="E149" s="51"/>
      <c r="F149" s="51"/>
    </row>
    <row r="150" spans="1:18" s="10" customFormat="1" x14ac:dyDescent="0.25">
      <c r="B150" s="62"/>
      <c r="E150" s="51"/>
      <c r="F150" s="51"/>
    </row>
    <row r="151" spans="1:18" s="10" customFormat="1" ht="17.25" customHeight="1" x14ac:dyDescent="0.25">
      <c r="A151" s="363" t="s">
        <v>144</v>
      </c>
      <c r="B151" s="363"/>
      <c r="C151" s="363"/>
      <c r="D151" s="363" t="s">
        <v>145</v>
      </c>
      <c r="E151" s="363"/>
      <c r="F151" s="363"/>
      <c r="G151" s="363"/>
      <c r="H151" s="363"/>
      <c r="I151" s="363" t="s">
        <v>146</v>
      </c>
      <c r="J151" s="363"/>
      <c r="K151" s="363"/>
    </row>
    <row r="152" spans="1:18" customFormat="1" ht="17.25" customHeight="1" x14ac:dyDescent="0.3">
      <c r="A152" s="362" t="s">
        <v>124</v>
      </c>
      <c r="B152" s="362"/>
      <c r="C152" s="362"/>
      <c r="D152" s="362"/>
      <c r="E152" s="56"/>
      <c r="F152" s="12"/>
      <c r="I152" s="13"/>
    </row>
    <row r="153" spans="1:18" customFormat="1" ht="17.25" customHeight="1" x14ac:dyDescent="0.3">
      <c r="A153" s="363" t="s">
        <v>125</v>
      </c>
      <c r="B153" s="363"/>
      <c r="C153" s="363"/>
      <c r="D153" s="363"/>
      <c r="E153" s="57"/>
      <c r="F153" s="12"/>
      <c r="I153" s="13"/>
    </row>
    <row r="154" spans="1:18" customFormat="1" ht="7.5" customHeight="1" x14ac:dyDescent="0.3">
      <c r="A154" s="57"/>
      <c r="B154" s="60"/>
      <c r="C154" s="57"/>
      <c r="D154" s="57"/>
      <c r="E154" s="57"/>
      <c r="F154" s="12"/>
      <c r="I154" s="13"/>
    </row>
    <row r="155" spans="1:18" customFormat="1" ht="20.25" customHeight="1" x14ac:dyDescent="0.25">
      <c r="A155" s="363" t="s">
        <v>126</v>
      </c>
      <c r="B155" s="363"/>
      <c r="C155" s="363"/>
      <c r="D155" s="363"/>
      <c r="E155" s="363"/>
      <c r="F155" s="363"/>
      <c r="G155" s="363"/>
      <c r="H155" s="363"/>
      <c r="I155" s="363"/>
      <c r="J155" s="363"/>
    </row>
    <row r="156" spans="1:18" customFormat="1" ht="20.25" customHeight="1" x14ac:dyDescent="0.25">
      <c r="A156" s="363" t="s">
        <v>1281</v>
      </c>
      <c r="B156" s="363"/>
      <c r="C156" s="363"/>
      <c r="D156" s="363"/>
      <c r="E156" s="363"/>
      <c r="F156" s="363"/>
      <c r="G156" s="363"/>
      <c r="H156" s="363"/>
      <c r="I156" s="363"/>
      <c r="J156" s="363"/>
    </row>
    <row r="157" spans="1:18" s="33" customFormat="1" ht="20.25" customHeight="1" x14ac:dyDescent="0.25">
      <c r="A157" s="370" t="s">
        <v>421</v>
      </c>
      <c r="B157" s="370"/>
      <c r="C157" s="370"/>
      <c r="D157" s="370"/>
      <c r="E157" s="370"/>
      <c r="F157" s="370"/>
      <c r="G157" s="370"/>
      <c r="H157" s="370"/>
      <c r="I157" s="370"/>
      <c r="J157" s="370"/>
    </row>
    <row r="159" spans="1:18" s="81" customFormat="1" ht="56.25" customHeight="1" x14ac:dyDescent="0.2">
      <c r="A159" s="76" t="s">
        <v>118</v>
      </c>
      <c r="B159" s="96" t="s">
        <v>127</v>
      </c>
      <c r="C159" s="418" t="s">
        <v>292</v>
      </c>
      <c r="D159" s="419"/>
      <c r="E159" s="97" t="s">
        <v>129</v>
      </c>
      <c r="F159" s="98" t="s">
        <v>293</v>
      </c>
      <c r="G159" s="98" t="s">
        <v>294</v>
      </c>
      <c r="H159" s="98" t="s">
        <v>295</v>
      </c>
      <c r="I159" s="99" t="s">
        <v>296</v>
      </c>
      <c r="J159" s="100" t="s">
        <v>297</v>
      </c>
      <c r="K159" s="101" t="s">
        <v>134</v>
      </c>
      <c r="L159" s="102" t="s">
        <v>298</v>
      </c>
      <c r="M159" s="103"/>
      <c r="N159" s="97" t="s">
        <v>299</v>
      </c>
      <c r="O159" s="104" t="s">
        <v>300</v>
      </c>
      <c r="P159" s="96" t="s">
        <v>301</v>
      </c>
      <c r="Q159" s="97" t="s">
        <v>302</v>
      </c>
      <c r="R159" s="104" t="s">
        <v>303</v>
      </c>
    </row>
    <row r="160" spans="1:18" ht="24" customHeight="1" x14ac:dyDescent="0.25">
      <c r="A160" s="65">
        <v>1</v>
      </c>
      <c r="B160" s="116" t="s">
        <v>402</v>
      </c>
      <c r="C160" s="66" t="s">
        <v>401</v>
      </c>
      <c r="D160" s="67" t="s">
        <v>4</v>
      </c>
      <c r="E160" s="68" t="s">
        <v>220</v>
      </c>
      <c r="F160" s="69">
        <v>4</v>
      </c>
      <c r="G160" s="68">
        <v>94</v>
      </c>
      <c r="H160" s="68" t="s">
        <v>149</v>
      </c>
      <c r="I160" s="53" t="s">
        <v>149</v>
      </c>
      <c r="J160" s="151">
        <v>1150000</v>
      </c>
      <c r="K160" s="90"/>
      <c r="L160" s="90" t="s">
        <v>400</v>
      </c>
      <c r="N160" s="68">
        <v>15</v>
      </c>
      <c r="O160" s="68">
        <v>12</v>
      </c>
      <c r="P160" s="68">
        <v>12</v>
      </c>
      <c r="Q160" s="82">
        <v>8.73</v>
      </c>
    </row>
    <row r="161" spans="1:18" ht="24" customHeight="1" x14ac:dyDescent="0.25">
      <c r="A161" s="65">
        <v>2</v>
      </c>
      <c r="B161" s="116" t="s">
        <v>1264</v>
      </c>
      <c r="C161" s="66" t="s">
        <v>1265</v>
      </c>
      <c r="D161" s="67" t="s">
        <v>85</v>
      </c>
      <c r="E161" s="68" t="s">
        <v>1266</v>
      </c>
      <c r="F161" s="69">
        <v>3.4</v>
      </c>
      <c r="G161" s="68">
        <v>83</v>
      </c>
      <c r="H161" s="68" t="s">
        <v>152</v>
      </c>
      <c r="I161" s="144" t="s">
        <v>123</v>
      </c>
      <c r="J161" s="151">
        <v>1050000</v>
      </c>
      <c r="K161" s="90"/>
      <c r="L161" s="90" t="s">
        <v>400</v>
      </c>
      <c r="N161" s="68">
        <v>18</v>
      </c>
      <c r="O161" s="68">
        <v>15</v>
      </c>
      <c r="P161" s="68">
        <v>15</v>
      </c>
      <c r="Q161" s="82">
        <v>8.27</v>
      </c>
    </row>
    <row r="162" spans="1:18" ht="24" customHeight="1" x14ac:dyDescent="0.25">
      <c r="A162" s="65">
        <v>3</v>
      </c>
      <c r="B162" s="116" t="s">
        <v>1267</v>
      </c>
      <c r="C162" s="66" t="s">
        <v>219</v>
      </c>
      <c r="D162" s="67" t="s">
        <v>5</v>
      </c>
      <c r="E162" s="68" t="s">
        <v>1268</v>
      </c>
      <c r="F162" s="69">
        <v>3.27</v>
      </c>
      <c r="G162" s="68">
        <v>83</v>
      </c>
      <c r="H162" s="68" t="s">
        <v>152</v>
      </c>
      <c r="I162" s="144" t="s">
        <v>123</v>
      </c>
      <c r="J162" s="151">
        <v>1050000</v>
      </c>
      <c r="K162" s="90"/>
      <c r="L162" s="90" t="s">
        <v>400</v>
      </c>
      <c r="N162" s="68">
        <v>18</v>
      </c>
      <c r="O162" s="68">
        <v>15</v>
      </c>
      <c r="P162" s="68">
        <v>15</v>
      </c>
      <c r="Q162" s="82">
        <v>8.0500000000000007</v>
      </c>
    </row>
    <row r="163" spans="1:18" ht="24" customHeight="1" x14ac:dyDescent="0.25">
      <c r="A163" s="65">
        <v>4</v>
      </c>
      <c r="B163" s="116" t="s">
        <v>1269</v>
      </c>
      <c r="C163" s="66" t="s">
        <v>1270</v>
      </c>
      <c r="D163" s="67" t="s">
        <v>39</v>
      </c>
      <c r="E163" s="68" t="s">
        <v>1271</v>
      </c>
      <c r="F163" s="69">
        <v>3.27</v>
      </c>
      <c r="G163" s="68">
        <v>86</v>
      </c>
      <c r="H163" s="68" t="s">
        <v>152</v>
      </c>
      <c r="I163" s="144" t="s">
        <v>123</v>
      </c>
      <c r="J163" s="151">
        <v>1050000</v>
      </c>
      <c r="K163" s="90"/>
      <c r="L163" s="90" t="s">
        <v>400</v>
      </c>
      <c r="N163" s="68">
        <v>18</v>
      </c>
      <c r="O163" s="68">
        <v>15</v>
      </c>
      <c r="P163" s="68">
        <v>15</v>
      </c>
      <c r="Q163" s="82">
        <v>8.1300000000000008</v>
      </c>
    </row>
    <row r="164" spans="1:18" ht="24" customHeight="1" x14ac:dyDescent="0.25">
      <c r="A164" s="65">
        <v>5</v>
      </c>
      <c r="B164" s="116" t="s">
        <v>1272</v>
      </c>
      <c r="C164" s="66" t="s">
        <v>1273</v>
      </c>
      <c r="D164" s="67" t="s">
        <v>44</v>
      </c>
      <c r="E164" s="68" t="s">
        <v>1274</v>
      </c>
      <c r="F164" s="69">
        <v>3.27</v>
      </c>
      <c r="G164" s="68">
        <v>84</v>
      </c>
      <c r="H164" s="68" t="s">
        <v>152</v>
      </c>
      <c r="I164" s="144" t="s">
        <v>123</v>
      </c>
      <c r="J164" s="151">
        <v>1050000</v>
      </c>
      <c r="K164" s="90"/>
      <c r="L164" s="90" t="s">
        <v>400</v>
      </c>
      <c r="N164" s="68">
        <v>18</v>
      </c>
      <c r="O164" s="68">
        <v>15</v>
      </c>
      <c r="P164" s="68">
        <v>15</v>
      </c>
      <c r="Q164" s="82">
        <v>8.09</v>
      </c>
    </row>
    <row r="165" spans="1:18" ht="24" customHeight="1" x14ac:dyDescent="0.25">
      <c r="A165" s="65">
        <v>6</v>
      </c>
      <c r="B165" s="116" t="s">
        <v>1275</v>
      </c>
      <c r="C165" s="66" t="s">
        <v>666</v>
      </c>
      <c r="D165" s="67" t="s">
        <v>30</v>
      </c>
      <c r="E165" s="68" t="s">
        <v>1276</v>
      </c>
      <c r="F165" s="69">
        <v>3.27</v>
      </c>
      <c r="G165" s="68">
        <v>83</v>
      </c>
      <c r="H165" s="68" t="s">
        <v>152</v>
      </c>
      <c r="I165" s="144" t="s">
        <v>123</v>
      </c>
      <c r="J165" s="151">
        <v>1050000</v>
      </c>
      <c r="K165" s="90"/>
      <c r="L165" s="90" t="s">
        <v>400</v>
      </c>
      <c r="N165" s="68">
        <v>18</v>
      </c>
      <c r="O165" s="68">
        <v>15</v>
      </c>
      <c r="P165" s="68">
        <v>15</v>
      </c>
      <c r="Q165" s="82">
        <v>7.91</v>
      </c>
    </row>
    <row r="166" spans="1:18" ht="24" customHeight="1" x14ac:dyDescent="0.25">
      <c r="A166" s="65">
        <v>7</v>
      </c>
      <c r="B166" s="116" t="s">
        <v>1277</v>
      </c>
      <c r="C166" s="66" t="s">
        <v>1278</v>
      </c>
      <c r="D166" s="67" t="s">
        <v>460</v>
      </c>
      <c r="E166" s="68" t="s">
        <v>1279</v>
      </c>
      <c r="F166" s="69">
        <v>3.27</v>
      </c>
      <c r="G166" s="68">
        <v>90</v>
      </c>
      <c r="H166" s="68" t="s">
        <v>121</v>
      </c>
      <c r="I166" s="144" t="s">
        <v>123</v>
      </c>
      <c r="J166" s="151">
        <v>1050000</v>
      </c>
      <c r="K166" s="90"/>
      <c r="L166" s="90" t="s">
        <v>400</v>
      </c>
      <c r="N166" s="68">
        <v>18</v>
      </c>
      <c r="O166" s="68">
        <v>15</v>
      </c>
      <c r="P166" s="68">
        <v>15</v>
      </c>
      <c r="Q166" s="82">
        <v>8.19</v>
      </c>
    </row>
    <row r="167" spans="1:18" ht="30.75" customHeight="1" x14ac:dyDescent="0.25">
      <c r="A167" s="405" t="s">
        <v>139</v>
      </c>
      <c r="B167" s="406"/>
      <c r="C167" s="406"/>
      <c r="D167" s="406"/>
      <c r="E167" s="406"/>
      <c r="F167" s="406"/>
      <c r="G167" s="406"/>
      <c r="H167" s="406"/>
      <c r="I167" s="407"/>
      <c r="J167" s="70">
        <f>SUM(J158:J166)</f>
        <v>7450000</v>
      </c>
      <c r="K167" s="106"/>
      <c r="L167" s="72"/>
      <c r="M167" s="94"/>
      <c r="N167" s="72"/>
      <c r="O167" s="48"/>
      <c r="P167" s="48"/>
      <c r="Q167" s="48"/>
      <c r="R167" s="48"/>
    </row>
    <row r="168" spans="1:18" ht="35.25" customHeight="1" x14ac:dyDescent="0.25">
      <c r="A168" s="384" t="s">
        <v>1282</v>
      </c>
      <c r="B168" s="384"/>
      <c r="C168" s="384"/>
      <c r="D168" s="384"/>
      <c r="E168" s="384"/>
      <c r="F168" s="384"/>
      <c r="G168" s="384"/>
      <c r="H168" s="384"/>
      <c r="I168" s="384"/>
      <c r="J168" s="384"/>
      <c r="K168" s="384"/>
      <c r="L168" s="6"/>
      <c r="M168" s="6"/>
      <c r="N168" s="6"/>
      <c r="O168" s="6"/>
      <c r="Q168" s="2"/>
    </row>
    <row r="169" spans="1:18" s="10" customFormat="1" x14ac:dyDescent="0.25">
      <c r="A169" s="361" t="s">
        <v>140</v>
      </c>
      <c r="B169" s="361"/>
      <c r="C169" s="361"/>
      <c r="D169" s="361" t="s">
        <v>171</v>
      </c>
      <c r="E169" s="361"/>
      <c r="F169" s="361"/>
      <c r="G169" s="361"/>
      <c r="H169" s="361"/>
      <c r="I169" s="361" t="s">
        <v>141</v>
      </c>
      <c r="J169" s="361"/>
      <c r="K169" s="361"/>
    </row>
    <row r="170" spans="1:18" s="10" customFormat="1" ht="18.75" x14ac:dyDescent="0.3">
      <c r="A170" s="29"/>
      <c r="B170" s="62"/>
      <c r="C170" s="29"/>
      <c r="D170" s="361" t="s">
        <v>172</v>
      </c>
      <c r="E170" s="361"/>
      <c r="F170" s="361"/>
      <c r="G170" s="361"/>
      <c r="H170" s="361"/>
      <c r="I170" s="363" t="s">
        <v>142</v>
      </c>
      <c r="J170" s="363"/>
      <c r="K170" s="363"/>
    </row>
    <row r="171" spans="1:18" s="10" customFormat="1" ht="56.25" customHeight="1" x14ac:dyDescent="0.25">
      <c r="B171" s="62"/>
      <c r="D171" s="10" t="s">
        <v>143</v>
      </c>
      <c r="E171" s="56"/>
      <c r="F171" s="56"/>
    </row>
    <row r="172" spans="1:18" s="10" customFormat="1" x14ac:dyDescent="0.25">
      <c r="B172" s="62"/>
      <c r="E172" s="56"/>
      <c r="F172" s="56"/>
    </row>
    <row r="173" spans="1:18" s="10" customFormat="1" ht="17.25" customHeight="1" x14ac:dyDescent="0.25">
      <c r="A173" s="363" t="s">
        <v>144</v>
      </c>
      <c r="B173" s="363"/>
      <c r="C173" s="363"/>
      <c r="D173" s="363" t="s">
        <v>145</v>
      </c>
      <c r="E173" s="363"/>
      <c r="F173" s="363"/>
      <c r="G173" s="363"/>
      <c r="H173" s="363"/>
      <c r="I173" s="363" t="s">
        <v>146</v>
      </c>
      <c r="J173" s="363"/>
      <c r="K173" s="363"/>
    </row>
    <row r="174" spans="1:18" s="10" customFormat="1" ht="17.25" customHeight="1" x14ac:dyDescent="0.25">
      <c r="A174" s="64"/>
      <c r="B174" s="64"/>
      <c r="C174" s="64"/>
      <c r="D174" s="64"/>
      <c r="E174" s="64"/>
      <c r="F174" s="64"/>
      <c r="G174" s="64"/>
      <c r="H174" s="64"/>
      <c r="I174" s="64"/>
      <c r="J174" s="64"/>
      <c r="K174" s="64"/>
    </row>
    <row r="175" spans="1:18" s="10" customFormat="1" ht="17.25" customHeight="1" x14ac:dyDescent="0.25">
      <c r="A175" s="64"/>
      <c r="B175" s="64"/>
      <c r="C175" s="64"/>
      <c r="D175" s="64"/>
      <c r="E175" s="64"/>
      <c r="F175" s="64"/>
      <c r="G175" s="64"/>
      <c r="H175" s="64"/>
      <c r="I175" s="64"/>
      <c r="J175" s="64"/>
      <c r="K175" s="64"/>
    </row>
    <row r="176" spans="1:18" customFormat="1" ht="17.25" customHeight="1" x14ac:dyDescent="0.3">
      <c r="A176" s="362" t="s">
        <v>124</v>
      </c>
      <c r="B176" s="362"/>
      <c r="C176" s="362"/>
      <c r="D176" s="362"/>
      <c r="E176" s="56"/>
      <c r="F176" s="12"/>
      <c r="I176" s="13"/>
    </row>
    <row r="177" spans="1:18" customFormat="1" ht="17.25" customHeight="1" x14ac:dyDescent="0.3">
      <c r="A177" s="363" t="s">
        <v>125</v>
      </c>
      <c r="B177" s="363"/>
      <c r="C177" s="363"/>
      <c r="D177" s="363"/>
      <c r="E177" s="57"/>
      <c r="F177" s="12"/>
      <c r="I177" s="13"/>
    </row>
    <row r="178" spans="1:18" customFormat="1" ht="6" customHeight="1" x14ac:dyDescent="0.3">
      <c r="A178" s="57"/>
      <c r="B178" s="60"/>
      <c r="C178" s="57"/>
      <c r="D178" s="57"/>
      <c r="E178" s="57"/>
      <c r="F178" s="12"/>
      <c r="I178" s="13"/>
    </row>
    <row r="179" spans="1:18" customFormat="1" ht="20.25" customHeight="1" x14ac:dyDescent="0.25">
      <c r="A179" s="363" t="s">
        <v>126</v>
      </c>
      <c r="B179" s="363"/>
      <c r="C179" s="363"/>
      <c r="D179" s="363"/>
      <c r="E179" s="363"/>
      <c r="F179" s="363"/>
      <c r="G179" s="363"/>
      <c r="H179" s="363"/>
      <c r="I179" s="363"/>
      <c r="J179" s="363"/>
    </row>
    <row r="180" spans="1:18" customFormat="1" ht="20.25" customHeight="1" x14ac:dyDescent="0.25">
      <c r="A180" s="363" t="s">
        <v>1306</v>
      </c>
      <c r="B180" s="363"/>
      <c r="C180" s="363"/>
      <c r="D180" s="363"/>
      <c r="E180" s="363"/>
      <c r="F180" s="363"/>
      <c r="G180" s="363"/>
      <c r="H180" s="363"/>
      <c r="I180" s="363"/>
      <c r="J180" s="363"/>
    </row>
    <row r="181" spans="1:18" s="33" customFormat="1" ht="20.25" customHeight="1" x14ac:dyDescent="0.25">
      <c r="A181" s="370" t="s">
        <v>421</v>
      </c>
      <c r="B181" s="370"/>
      <c r="C181" s="370"/>
      <c r="D181" s="370"/>
      <c r="E181" s="370"/>
      <c r="F181" s="370"/>
      <c r="G181" s="370"/>
      <c r="H181" s="370"/>
      <c r="I181" s="370"/>
      <c r="J181" s="370"/>
    </row>
    <row r="182" spans="1:18" customFormat="1" ht="4.5" customHeight="1" x14ac:dyDescent="0.25">
      <c r="A182" s="15"/>
      <c r="B182" s="61"/>
      <c r="C182" s="17"/>
      <c r="D182" s="18"/>
      <c r="E182" s="15"/>
      <c r="F182" s="19"/>
      <c r="G182" s="15"/>
      <c r="H182" s="17"/>
      <c r="I182" s="20"/>
    </row>
    <row r="184" spans="1:18" s="81" customFormat="1" ht="51" customHeight="1" x14ac:dyDescent="0.2">
      <c r="A184" s="76" t="s">
        <v>118</v>
      </c>
      <c r="B184" s="96" t="s">
        <v>127</v>
      </c>
      <c r="C184" s="418" t="s">
        <v>292</v>
      </c>
      <c r="D184" s="419"/>
      <c r="E184" s="97" t="s">
        <v>129</v>
      </c>
      <c r="F184" s="98" t="s">
        <v>293</v>
      </c>
      <c r="G184" s="98" t="s">
        <v>294</v>
      </c>
      <c r="H184" s="98" t="s">
        <v>295</v>
      </c>
      <c r="I184" s="99" t="s">
        <v>296</v>
      </c>
      <c r="J184" s="100" t="s">
        <v>297</v>
      </c>
      <c r="K184" s="101" t="s">
        <v>134</v>
      </c>
      <c r="L184" s="102" t="s">
        <v>298</v>
      </c>
      <c r="M184" s="103"/>
      <c r="N184" s="97" t="s">
        <v>299</v>
      </c>
      <c r="O184" s="104" t="s">
        <v>300</v>
      </c>
      <c r="P184" s="96" t="s">
        <v>301</v>
      </c>
      <c r="Q184" s="97" t="s">
        <v>302</v>
      </c>
      <c r="R184" s="104" t="s">
        <v>303</v>
      </c>
    </row>
    <row r="185" spans="1:18" ht="19.5" customHeight="1" x14ac:dyDescent="0.25">
      <c r="A185" s="65">
        <v>1</v>
      </c>
      <c r="B185" s="116" t="s">
        <v>1283</v>
      </c>
      <c r="C185" s="66" t="s">
        <v>1284</v>
      </c>
      <c r="D185" s="67" t="s">
        <v>5</v>
      </c>
      <c r="E185" s="68" t="s">
        <v>1285</v>
      </c>
      <c r="F185" s="69">
        <v>3.53</v>
      </c>
      <c r="G185" s="68">
        <v>95</v>
      </c>
      <c r="H185" s="68" t="s">
        <v>121</v>
      </c>
      <c r="I185" s="144" t="s">
        <v>123</v>
      </c>
      <c r="J185" s="151">
        <v>1050000</v>
      </c>
      <c r="K185" s="90"/>
      <c r="L185" s="90" t="s">
        <v>397</v>
      </c>
      <c r="N185" s="68">
        <v>18</v>
      </c>
      <c r="O185" s="68">
        <v>15</v>
      </c>
      <c r="P185" s="68">
        <v>15</v>
      </c>
      <c r="Q185" s="82">
        <v>8.3699999999999992</v>
      </c>
    </row>
    <row r="186" spans="1:18" ht="19.5" customHeight="1" x14ac:dyDescent="0.25">
      <c r="A186" s="65">
        <v>2</v>
      </c>
      <c r="B186" s="116" t="s">
        <v>1286</v>
      </c>
      <c r="C186" s="66" t="s">
        <v>1287</v>
      </c>
      <c r="D186" s="67" t="s">
        <v>1288</v>
      </c>
      <c r="E186" s="68" t="s">
        <v>1289</v>
      </c>
      <c r="F186" s="69">
        <v>3.5</v>
      </c>
      <c r="G186" s="68">
        <v>97</v>
      </c>
      <c r="H186" s="68" t="s">
        <v>121</v>
      </c>
      <c r="I186" s="144" t="s">
        <v>123</v>
      </c>
      <c r="J186" s="151">
        <v>1050000</v>
      </c>
      <c r="K186" s="90"/>
      <c r="L186" s="90" t="s">
        <v>397</v>
      </c>
      <c r="N186" s="68">
        <v>15</v>
      </c>
      <c r="O186" s="68">
        <v>12</v>
      </c>
      <c r="P186" s="68">
        <v>12</v>
      </c>
      <c r="Q186" s="82">
        <v>8.11</v>
      </c>
    </row>
    <row r="187" spans="1:18" ht="19.5" customHeight="1" x14ac:dyDescent="0.25">
      <c r="A187" s="65">
        <v>3</v>
      </c>
      <c r="B187" s="116" t="s">
        <v>1290</v>
      </c>
      <c r="C187" s="66" t="s">
        <v>1291</v>
      </c>
      <c r="D187" s="67" t="s">
        <v>85</v>
      </c>
      <c r="E187" s="68" t="s">
        <v>1292</v>
      </c>
      <c r="F187" s="69">
        <v>3.47</v>
      </c>
      <c r="G187" s="68">
        <v>94</v>
      </c>
      <c r="H187" s="68" t="s">
        <v>121</v>
      </c>
      <c r="I187" s="144" t="s">
        <v>123</v>
      </c>
      <c r="J187" s="151">
        <v>1050000</v>
      </c>
      <c r="K187" s="90"/>
      <c r="L187" s="90" t="s">
        <v>397</v>
      </c>
      <c r="N187" s="68">
        <v>18</v>
      </c>
      <c r="O187" s="68">
        <v>15</v>
      </c>
      <c r="P187" s="68">
        <v>15</v>
      </c>
      <c r="Q187" s="82">
        <v>8.35</v>
      </c>
    </row>
    <row r="188" spans="1:18" ht="19.5" customHeight="1" x14ac:dyDescent="0.25">
      <c r="A188" s="65">
        <v>4</v>
      </c>
      <c r="B188" s="116" t="s">
        <v>1293</v>
      </c>
      <c r="C188" s="66" t="s">
        <v>648</v>
      </c>
      <c r="D188" s="67" t="s">
        <v>325</v>
      </c>
      <c r="E188" s="68" t="s">
        <v>1294</v>
      </c>
      <c r="F188" s="69">
        <v>3.42</v>
      </c>
      <c r="G188" s="68">
        <v>96</v>
      </c>
      <c r="H188" s="68" t="s">
        <v>121</v>
      </c>
      <c r="I188" s="144" t="s">
        <v>123</v>
      </c>
      <c r="J188" s="151">
        <v>1050000</v>
      </c>
      <c r="K188" s="90"/>
      <c r="L188" s="90" t="s">
        <v>397</v>
      </c>
      <c r="N188" s="68">
        <v>15</v>
      </c>
      <c r="O188" s="68">
        <v>12</v>
      </c>
      <c r="P188" s="68">
        <v>12</v>
      </c>
      <c r="Q188" s="82">
        <v>8.3800000000000008</v>
      </c>
    </row>
    <row r="189" spans="1:18" ht="19.5" customHeight="1" x14ac:dyDescent="0.25">
      <c r="A189" s="65">
        <v>5</v>
      </c>
      <c r="B189" s="116" t="s">
        <v>1295</v>
      </c>
      <c r="C189" s="66" t="s">
        <v>1</v>
      </c>
      <c r="D189" s="67" t="s">
        <v>1296</v>
      </c>
      <c r="E189" s="68" t="s">
        <v>1297</v>
      </c>
      <c r="F189" s="69">
        <v>3.4</v>
      </c>
      <c r="G189" s="68">
        <v>94</v>
      </c>
      <c r="H189" s="68" t="s">
        <v>121</v>
      </c>
      <c r="I189" s="144" t="s">
        <v>123</v>
      </c>
      <c r="J189" s="151">
        <v>1050000</v>
      </c>
      <c r="K189" s="90"/>
      <c r="L189" s="90" t="s">
        <v>397</v>
      </c>
      <c r="N189" s="68">
        <v>18</v>
      </c>
      <c r="O189" s="68">
        <v>15</v>
      </c>
      <c r="P189" s="68">
        <v>15</v>
      </c>
      <c r="Q189" s="82">
        <v>8.1999999999999993</v>
      </c>
    </row>
    <row r="190" spans="1:18" ht="19.5" customHeight="1" x14ac:dyDescent="0.25">
      <c r="A190" s="65">
        <v>6</v>
      </c>
      <c r="B190" s="116" t="s">
        <v>1298</v>
      </c>
      <c r="C190" s="66" t="s">
        <v>1265</v>
      </c>
      <c r="D190" s="67" t="s">
        <v>9</v>
      </c>
      <c r="E190" s="68" t="s">
        <v>1299</v>
      </c>
      <c r="F190" s="69">
        <v>3.27</v>
      </c>
      <c r="G190" s="6">
        <v>96</v>
      </c>
      <c r="H190" s="68" t="s">
        <v>121</v>
      </c>
      <c r="I190" s="144" t="s">
        <v>123</v>
      </c>
      <c r="J190" s="151">
        <v>1050000</v>
      </c>
      <c r="K190" s="90"/>
      <c r="L190" s="90" t="s">
        <v>397</v>
      </c>
      <c r="N190" s="68">
        <v>18</v>
      </c>
      <c r="O190" s="68">
        <v>15</v>
      </c>
      <c r="P190" s="68">
        <v>15</v>
      </c>
      <c r="Q190" s="82">
        <v>8.11</v>
      </c>
    </row>
    <row r="191" spans="1:18" ht="19.5" customHeight="1" x14ac:dyDescent="0.25">
      <c r="A191" s="65">
        <v>7</v>
      </c>
      <c r="B191" s="116" t="s">
        <v>1300</v>
      </c>
      <c r="C191" s="66" t="s">
        <v>1301</v>
      </c>
      <c r="D191" s="67" t="s">
        <v>1302</v>
      </c>
      <c r="E191" s="68" t="s">
        <v>1303</v>
      </c>
      <c r="F191" s="69">
        <v>3.25</v>
      </c>
      <c r="G191" s="68">
        <v>94</v>
      </c>
      <c r="H191" s="68" t="s">
        <v>121</v>
      </c>
      <c r="I191" s="144" t="s">
        <v>123</v>
      </c>
      <c r="J191" s="151">
        <v>1050000</v>
      </c>
      <c r="K191" s="90"/>
      <c r="L191" s="90" t="s">
        <v>397</v>
      </c>
      <c r="N191" s="68">
        <v>15</v>
      </c>
      <c r="O191" s="68">
        <v>12</v>
      </c>
      <c r="P191" s="68">
        <v>12</v>
      </c>
      <c r="Q191" s="82">
        <v>8.23</v>
      </c>
    </row>
    <row r="192" spans="1:18" ht="19.5" customHeight="1" x14ac:dyDescent="0.25">
      <c r="A192" s="65">
        <v>8</v>
      </c>
      <c r="B192" s="116" t="s">
        <v>399</v>
      </c>
      <c r="C192" s="66" t="s">
        <v>210</v>
      </c>
      <c r="D192" s="67" t="s">
        <v>4</v>
      </c>
      <c r="E192" s="68" t="s">
        <v>398</v>
      </c>
      <c r="F192" s="69">
        <v>3.2</v>
      </c>
      <c r="G192" s="68">
        <v>95</v>
      </c>
      <c r="H192" s="68" t="s">
        <v>149</v>
      </c>
      <c r="I192" s="144" t="s">
        <v>123</v>
      </c>
      <c r="J192" s="151">
        <v>1050000</v>
      </c>
      <c r="K192" s="90"/>
      <c r="L192" s="90" t="s">
        <v>397</v>
      </c>
      <c r="N192" s="68">
        <v>18</v>
      </c>
      <c r="O192" s="68">
        <v>15</v>
      </c>
      <c r="P192" s="68">
        <v>15</v>
      </c>
      <c r="Q192" s="82">
        <v>7.85</v>
      </c>
    </row>
    <row r="193" spans="1:18" ht="19.5" customHeight="1" x14ac:dyDescent="0.25">
      <c r="A193" s="65">
        <v>9</v>
      </c>
      <c r="B193" s="116" t="s">
        <v>1304</v>
      </c>
      <c r="C193" s="66" t="s">
        <v>219</v>
      </c>
      <c r="D193" s="67" t="s">
        <v>44</v>
      </c>
      <c r="E193" s="68" t="s">
        <v>1305</v>
      </c>
      <c r="F193" s="69">
        <v>3.2</v>
      </c>
      <c r="G193" s="68">
        <v>94</v>
      </c>
      <c r="H193" s="68" t="s">
        <v>149</v>
      </c>
      <c r="I193" s="144" t="s">
        <v>123</v>
      </c>
      <c r="J193" s="167">
        <v>1050000</v>
      </c>
      <c r="K193" s="334"/>
      <c r="L193" s="90" t="s">
        <v>397</v>
      </c>
      <c r="N193" s="68">
        <v>18</v>
      </c>
      <c r="O193" s="68">
        <v>15</v>
      </c>
      <c r="P193" s="68">
        <v>15</v>
      </c>
      <c r="Q193" s="82">
        <v>8.07</v>
      </c>
    </row>
    <row r="194" spans="1:18" ht="19.5" customHeight="1" x14ac:dyDescent="0.25">
      <c r="A194" s="405" t="s">
        <v>139</v>
      </c>
      <c r="B194" s="406"/>
      <c r="C194" s="406"/>
      <c r="D194" s="406"/>
      <c r="E194" s="406"/>
      <c r="F194" s="406"/>
      <c r="G194" s="406"/>
      <c r="H194" s="406"/>
      <c r="I194" s="407"/>
      <c r="J194" s="171">
        <f>SUM(J185:J193)</f>
        <v>9450000</v>
      </c>
      <c r="K194" s="340"/>
      <c r="L194" s="90"/>
      <c r="N194" s="68"/>
      <c r="O194" s="68"/>
      <c r="P194" s="68"/>
      <c r="Q194" s="82"/>
    </row>
    <row r="195" spans="1:18" ht="35.25" customHeight="1" x14ac:dyDescent="0.25">
      <c r="A195" s="384" t="s">
        <v>1307</v>
      </c>
      <c r="B195" s="384"/>
      <c r="C195" s="384"/>
      <c r="D195" s="384"/>
      <c r="E195" s="384"/>
      <c r="F195" s="384"/>
      <c r="G195" s="384"/>
      <c r="H195" s="384"/>
      <c r="I195" s="384"/>
      <c r="J195" s="384"/>
      <c r="K195" s="384"/>
      <c r="L195" s="6"/>
      <c r="M195" s="6"/>
      <c r="N195" s="6"/>
      <c r="O195" s="6"/>
      <c r="Q195" s="2"/>
    </row>
    <row r="196" spans="1:18" s="10" customFormat="1" ht="21.75" customHeight="1" x14ac:dyDescent="0.25">
      <c r="A196" s="361" t="s">
        <v>140</v>
      </c>
      <c r="B196" s="361"/>
      <c r="C196" s="361"/>
      <c r="D196" s="361" t="s">
        <v>171</v>
      </c>
      <c r="E196" s="361"/>
      <c r="F196" s="361"/>
      <c r="G196" s="361"/>
      <c r="H196" s="361"/>
      <c r="I196" s="361" t="s">
        <v>141</v>
      </c>
      <c r="J196" s="361"/>
      <c r="K196" s="361"/>
    </row>
    <row r="197" spans="1:18" s="10" customFormat="1" ht="18.75" x14ac:dyDescent="0.3">
      <c r="A197" s="29"/>
      <c r="B197" s="62"/>
      <c r="C197" s="29"/>
      <c r="D197" s="361" t="s">
        <v>172</v>
      </c>
      <c r="E197" s="361"/>
      <c r="F197" s="361"/>
      <c r="G197" s="361"/>
      <c r="H197" s="361"/>
      <c r="I197" s="363" t="s">
        <v>142</v>
      </c>
      <c r="J197" s="363"/>
      <c r="K197" s="363"/>
    </row>
    <row r="198" spans="1:18" s="10" customFormat="1" ht="56.25" customHeight="1" x14ac:dyDescent="0.25">
      <c r="B198" s="62"/>
      <c r="D198" s="10" t="s">
        <v>143</v>
      </c>
      <c r="E198" s="56"/>
      <c r="F198" s="56"/>
    </row>
    <row r="199" spans="1:18" s="10" customFormat="1" x14ac:dyDescent="0.25">
      <c r="B199" s="62"/>
      <c r="E199" s="56"/>
      <c r="F199" s="56"/>
    </row>
    <row r="200" spans="1:18" s="10" customFormat="1" ht="17.25" customHeight="1" x14ac:dyDescent="0.25">
      <c r="A200" s="363" t="s">
        <v>144</v>
      </c>
      <c r="B200" s="363"/>
      <c r="C200" s="363"/>
      <c r="D200" s="363" t="s">
        <v>145</v>
      </c>
      <c r="E200" s="363"/>
      <c r="F200" s="363"/>
      <c r="G200" s="363"/>
      <c r="H200" s="363"/>
      <c r="I200" s="363" t="s">
        <v>146</v>
      </c>
      <c r="J200" s="363"/>
      <c r="K200" s="363"/>
    </row>
    <row r="201" spans="1:18" x14ac:dyDescent="0.25">
      <c r="A201" s="73"/>
      <c r="B201" s="73"/>
      <c r="C201" s="73"/>
      <c r="D201" s="73"/>
      <c r="E201" s="73"/>
      <c r="F201" s="73"/>
      <c r="G201" s="73"/>
      <c r="H201" s="73"/>
      <c r="I201" s="73"/>
      <c r="J201" s="74"/>
      <c r="K201" s="73"/>
      <c r="L201" s="5"/>
      <c r="M201" s="8"/>
      <c r="N201" s="5"/>
      <c r="O201" s="6"/>
      <c r="P201" s="6"/>
      <c r="Q201" s="6"/>
      <c r="R201" s="6"/>
    </row>
    <row r="203" spans="1:18" customFormat="1" ht="17.25" customHeight="1" x14ac:dyDescent="0.3">
      <c r="A203" s="362" t="s">
        <v>124</v>
      </c>
      <c r="B203" s="362"/>
      <c r="C203" s="362"/>
      <c r="D203" s="362"/>
      <c r="E203" s="242"/>
      <c r="F203" s="12"/>
      <c r="I203" s="13"/>
    </row>
    <row r="204" spans="1:18" customFormat="1" ht="17.25" customHeight="1" x14ac:dyDescent="0.3">
      <c r="A204" s="363" t="s">
        <v>125</v>
      </c>
      <c r="B204" s="363"/>
      <c r="C204" s="363"/>
      <c r="D204" s="363"/>
      <c r="E204" s="243"/>
      <c r="F204" s="12"/>
      <c r="I204" s="13"/>
    </row>
    <row r="205" spans="1:18" customFormat="1" ht="6" customHeight="1" x14ac:dyDescent="0.3">
      <c r="A205" s="243"/>
      <c r="B205" s="60"/>
      <c r="C205" s="243"/>
      <c r="D205" s="243"/>
      <c r="E205" s="243"/>
      <c r="F205" s="12"/>
      <c r="I205" s="13"/>
    </row>
    <row r="206" spans="1:18" customFormat="1" ht="18.75" customHeight="1" x14ac:dyDescent="0.3">
      <c r="A206" s="243"/>
      <c r="B206" s="60"/>
      <c r="C206" s="243"/>
      <c r="D206" s="243"/>
      <c r="E206" s="243"/>
      <c r="F206" s="12"/>
      <c r="I206" s="13"/>
    </row>
    <row r="207" spans="1:18" customFormat="1" ht="20.25" customHeight="1" x14ac:dyDescent="0.25">
      <c r="A207" s="363" t="s">
        <v>126</v>
      </c>
      <c r="B207" s="363"/>
      <c r="C207" s="363"/>
      <c r="D207" s="363"/>
      <c r="E207" s="363"/>
      <c r="F207" s="363"/>
      <c r="G207" s="363"/>
      <c r="H207" s="363"/>
      <c r="I207" s="363"/>
      <c r="J207" s="363"/>
    </row>
    <row r="208" spans="1:18" customFormat="1" ht="20.25" customHeight="1" x14ac:dyDescent="0.25">
      <c r="A208" s="363" t="s">
        <v>1311</v>
      </c>
      <c r="B208" s="363"/>
      <c r="C208" s="363"/>
      <c r="D208" s="363"/>
      <c r="E208" s="363"/>
      <c r="F208" s="363"/>
      <c r="G208" s="363"/>
      <c r="H208" s="363"/>
      <c r="I208" s="363"/>
      <c r="J208" s="363"/>
    </row>
    <row r="209" spans="1:18" s="33" customFormat="1" ht="20.25" customHeight="1" x14ac:dyDescent="0.25">
      <c r="A209" s="370" t="s">
        <v>421</v>
      </c>
      <c r="B209" s="370"/>
      <c r="C209" s="370"/>
      <c r="D209" s="370"/>
      <c r="E209" s="370"/>
      <c r="F209" s="370"/>
      <c r="G209" s="370"/>
      <c r="H209" s="370"/>
      <c r="I209" s="370"/>
      <c r="J209" s="370"/>
    </row>
    <row r="210" spans="1:18" customFormat="1" ht="4.5" customHeight="1" x14ac:dyDescent="0.25">
      <c r="A210" s="15"/>
      <c r="B210" s="61"/>
      <c r="C210" s="17"/>
      <c r="D210" s="18"/>
      <c r="E210" s="15"/>
      <c r="F210" s="19"/>
      <c r="G210" s="15"/>
      <c r="H210" s="17"/>
      <c r="I210" s="20"/>
    </row>
    <row r="212" spans="1:18" s="81" customFormat="1" ht="51" customHeight="1" x14ac:dyDescent="0.2">
      <c r="A212" s="76" t="s">
        <v>118</v>
      </c>
      <c r="B212" s="247" t="s">
        <v>127</v>
      </c>
      <c r="C212" s="418" t="s">
        <v>292</v>
      </c>
      <c r="D212" s="419"/>
      <c r="E212" s="97" t="s">
        <v>129</v>
      </c>
      <c r="F212" s="98" t="s">
        <v>293</v>
      </c>
      <c r="G212" s="98" t="s">
        <v>294</v>
      </c>
      <c r="H212" s="98" t="s">
        <v>295</v>
      </c>
      <c r="I212" s="99" t="s">
        <v>296</v>
      </c>
      <c r="J212" s="100" t="s">
        <v>297</v>
      </c>
      <c r="K212" s="101" t="s">
        <v>134</v>
      </c>
      <c r="L212" s="102" t="s">
        <v>298</v>
      </c>
      <c r="M212" s="103"/>
      <c r="N212" s="97" t="s">
        <v>299</v>
      </c>
      <c r="O212" s="104" t="s">
        <v>300</v>
      </c>
      <c r="P212" s="247" t="s">
        <v>301</v>
      </c>
      <c r="Q212" s="97" t="s">
        <v>302</v>
      </c>
      <c r="R212" s="104" t="s">
        <v>303</v>
      </c>
    </row>
    <row r="213" spans="1:18" s="318" customFormat="1" ht="32.25" customHeight="1" x14ac:dyDescent="0.25">
      <c r="A213" s="344">
        <v>1</v>
      </c>
      <c r="B213" s="345" t="s">
        <v>1308</v>
      </c>
      <c r="C213" s="346" t="s">
        <v>22</v>
      </c>
      <c r="D213" s="347" t="s">
        <v>18</v>
      </c>
      <c r="E213" s="348" t="s">
        <v>1309</v>
      </c>
      <c r="F213" s="349">
        <v>3.25</v>
      </c>
      <c r="G213" s="350">
        <v>85</v>
      </c>
      <c r="H213" s="350" t="s">
        <v>152</v>
      </c>
      <c r="I213" s="326" t="s">
        <v>123</v>
      </c>
      <c r="J213" s="327">
        <v>1050000</v>
      </c>
      <c r="K213" s="351"/>
      <c r="L213" s="351" t="s">
        <v>1310</v>
      </c>
      <c r="N213" s="350">
        <v>16</v>
      </c>
      <c r="O213" s="350">
        <v>12</v>
      </c>
      <c r="P213" s="350">
        <v>12</v>
      </c>
      <c r="Q213" s="348">
        <v>7.9</v>
      </c>
    </row>
    <row r="214" spans="1:18" ht="32.25" customHeight="1" x14ac:dyDescent="0.25">
      <c r="A214" s="405" t="s">
        <v>139</v>
      </c>
      <c r="B214" s="406"/>
      <c r="C214" s="406"/>
      <c r="D214" s="406"/>
      <c r="E214" s="406"/>
      <c r="F214" s="406"/>
      <c r="G214" s="406"/>
      <c r="H214" s="406"/>
      <c r="I214" s="407"/>
      <c r="J214" s="171">
        <f>SUM(J204:J213)</f>
        <v>1050000</v>
      </c>
      <c r="K214" s="340"/>
      <c r="L214" s="90"/>
      <c r="N214" s="68"/>
      <c r="O214" s="68"/>
      <c r="P214" s="68"/>
      <c r="Q214" s="82"/>
    </row>
    <row r="215" spans="1:18" ht="35.25" customHeight="1" x14ac:dyDescent="0.25">
      <c r="A215" s="384" t="s">
        <v>1045</v>
      </c>
      <c r="B215" s="384"/>
      <c r="C215" s="384"/>
      <c r="D215" s="384"/>
      <c r="E215" s="384"/>
      <c r="F215" s="384"/>
      <c r="G215" s="384"/>
      <c r="H215" s="384"/>
      <c r="I215" s="384"/>
      <c r="J215" s="384"/>
      <c r="K215" s="384"/>
      <c r="L215" s="6"/>
      <c r="M215" s="6"/>
      <c r="N215" s="6"/>
      <c r="O215" s="6"/>
      <c r="Q215" s="2"/>
    </row>
    <row r="216" spans="1:18" s="10" customFormat="1" ht="21.75" customHeight="1" x14ac:dyDescent="0.25">
      <c r="A216" s="361" t="s">
        <v>140</v>
      </c>
      <c r="B216" s="361"/>
      <c r="C216" s="361"/>
      <c r="D216" s="361" t="s">
        <v>171</v>
      </c>
      <c r="E216" s="361"/>
      <c r="F216" s="361"/>
      <c r="G216" s="361"/>
      <c r="H216" s="361"/>
      <c r="I216" s="361" t="s">
        <v>141</v>
      </c>
      <c r="J216" s="361"/>
      <c r="K216" s="361"/>
    </row>
    <row r="217" spans="1:18" s="10" customFormat="1" ht="18.75" x14ac:dyDescent="0.3">
      <c r="A217" s="29"/>
      <c r="B217" s="62"/>
      <c r="C217" s="29"/>
      <c r="D217" s="361" t="s">
        <v>172</v>
      </c>
      <c r="E217" s="361"/>
      <c r="F217" s="361"/>
      <c r="G217" s="361"/>
      <c r="H217" s="361"/>
      <c r="I217" s="363" t="s">
        <v>142</v>
      </c>
      <c r="J217" s="363"/>
      <c r="K217" s="363"/>
    </row>
    <row r="218" spans="1:18" s="10" customFormat="1" ht="56.25" customHeight="1" x14ac:dyDescent="0.25">
      <c r="B218" s="62"/>
      <c r="D218" s="10" t="s">
        <v>143</v>
      </c>
      <c r="E218" s="242"/>
      <c r="F218" s="242"/>
    </row>
    <row r="219" spans="1:18" s="10" customFormat="1" x14ac:dyDescent="0.25">
      <c r="B219" s="62"/>
      <c r="E219" s="242"/>
      <c r="F219" s="242"/>
    </row>
    <row r="220" spans="1:18" s="10" customFormat="1" ht="17.25" customHeight="1" x14ac:dyDescent="0.25">
      <c r="A220" s="363" t="s">
        <v>144</v>
      </c>
      <c r="B220" s="363"/>
      <c r="C220" s="363"/>
      <c r="D220" s="363" t="s">
        <v>145</v>
      </c>
      <c r="E220" s="363"/>
      <c r="F220" s="363"/>
      <c r="G220" s="363"/>
      <c r="H220" s="363"/>
      <c r="I220" s="363" t="s">
        <v>146</v>
      </c>
      <c r="J220" s="363"/>
      <c r="K220" s="363"/>
    </row>
  </sheetData>
  <sortState ref="B10:L45">
    <sortCondition descending="1" ref="L10:L45"/>
  </sortState>
  <mergeCells count="168">
    <mergeCell ref="A200:C200"/>
    <mergeCell ref="D200:H200"/>
    <mergeCell ref="I200:K200"/>
    <mergeCell ref="C184:D184"/>
    <mergeCell ref="A194:I194"/>
    <mergeCell ref="D44:H44"/>
    <mergeCell ref="K85:K86"/>
    <mergeCell ref="A181:J181"/>
    <mergeCell ref="A195:K195"/>
    <mergeCell ref="A196:C196"/>
    <mergeCell ref="D196:H196"/>
    <mergeCell ref="I196:K196"/>
    <mergeCell ref="D197:H197"/>
    <mergeCell ref="I197:K197"/>
    <mergeCell ref="E85:E86"/>
    <mergeCell ref="A70:C70"/>
    <mergeCell ref="A78:D78"/>
    <mergeCell ref="A79:D79"/>
    <mergeCell ref="D70:H70"/>
    <mergeCell ref="I70:K70"/>
    <mergeCell ref="D67:H67"/>
    <mergeCell ref="I67:K67"/>
    <mergeCell ref="A47:C47"/>
    <mergeCell ref="A50:D50"/>
    <mergeCell ref="A179:J179"/>
    <mergeCell ref="A180:J180"/>
    <mergeCell ref="A17:I17"/>
    <mergeCell ref="A41:I41"/>
    <mergeCell ref="A63:I63"/>
    <mergeCell ref="A95:I95"/>
    <mergeCell ref="D98:H98"/>
    <mergeCell ref="I98:K98"/>
    <mergeCell ref="D99:H99"/>
    <mergeCell ref="I99:K99"/>
    <mergeCell ref="D102:H102"/>
    <mergeCell ref="I102:K102"/>
    <mergeCell ref="A96:K96"/>
    <mergeCell ref="D66:H66"/>
    <mergeCell ref="I66:K66"/>
    <mergeCell ref="A81:J81"/>
    <mergeCell ref="A82:J82"/>
    <mergeCell ref="A83:J83"/>
    <mergeCell ref="A85:A86"/>
    <mergeCell ref="B85:B86"/>
    <mergeCell ref="C85:D86"/>
    <mergeCell ref="A168:K168"/>
    <mergeCell ref="A169:C169"/>
    <mergeCell ref="D124:H124"/>
    <mergeCell ref="I124:K124"/>
    <mergeCell ref="A120:I120"/>
    <mergeCell ref="A121:K121"/>
    <mergeCell ref="A123:C123"/>
    <mergeCell ref="D123:H123"/>
    <mergeCell ref="I123:K123"/>
    <mergeCell ref="A176:D176"/>
    <mergeCell ref="I148:K148"/>
    <mergeCell ref="A151:C151"/>
    <mergeCell ref="D151:H151"/>
    <mergeCell ref="I151:K151"/>
    <mergeCell ref="A127:C127"/>
    <mergeCell ref="D127:H127"/>
    <mergeCell ref="I127:K127"/>
    <mergeCell ref="A145:I145"/>
    <mergeCell ref="D173:H173"/>
    <mergeCell ref="I173:K173"/>
    <mergeCell ref="C159:D159"/>
    <mergeCell ref="A152:D152"/>
    <mergeCell ref="A153:D153"/>
    <mergeCell ref="A155:J155"/>
    <mergeCell ref="A156:J156"/>
    <mergeCell ref="A157:J157"/>
    <mergeCell ref="A167:I167"/>
    <mergeCell ref="D169:H169"/>
    <mergeCell ref="D20:H20"/>
    <mergeCell ref="I20:K20"/>
    <mergeCell ref="I44:K44"/>
    <mergeCell ref="D47:H47"/>
    <mergeCell ref="I47:K47"/>
    <mergeCell ref="A64:K64"/>
    <mergeCell ref="A66:C66"/>
    <mergeCell ref="A53:J53"/>
    <mergeCell ref="A54:J54"/>
    <mergeCell ref="A55:J55"/>
    <mergeCell ref="A57:A58"/>
    <mergeCell ref="B57:B58"/>
    <mergeCell ref="C57:D58"/>
    <mergeCell ref="E57:E58"/>
    <mergeCell ref="K32:K33"/>
    <mergeCell ref="K57:K58"/>
    <mergeCell ref="A28:J28"/>
    <mergeCell ref="A29:J29"/>
    <mergeCell ref="A30:J30"/>
    <mergeCell ref="A32:A33"/>
    <mergeCell ref="A42:K42"/>
    <mergeCell ref="A43:C43"/>
    <mergeCell ref="D43:H43"/>
    <mergeCell ref="I43:K43"/>
    <mergeCell ref="A2:D2"/>
    <mergeCell ref="A3:D3"/>
    <mergeCell ref="A18:K18"/>
    <mergeCell ref="A19:C19"/>
    <mergeCell ref="A9:A10"/>
    <mergeCell ref="B9:B10"/>
    <mergeCell ref="C9:D10"/>
    <mergeCell ref="E9:E10"/>
    <mergeCell ref="D19:H19"/>
    <mergeCell ref="I19:K19"/>
    <mergeCell ref="K9:K10"/>
    <mergeCell ref="A7:K7"/>
    <mergeCell ref="A5:K5"/>
    <mergeCell ref="A6:K6"/>
    <mergeCell ref="B32:B33"/>
    <mergeCell ref="C32:D33"/>
    <mergeCell ref="E32:E33"/>
    <mergeCell ref="A23:C23"/>
    <mergeCell ref="A25:D25"/>
    <mergeCell ref="A26:D26"/>
    <mergeCell ref="D23:H23"/>
    <mergeCell ref="I23:K23"/>
    <mergeCell ref="A102:C102"/>
    <mergeCell ref="A51:D51"/>
    <mergeCell ref="A103:D103"/>
    <mergeCell ref="A104:D104"/>
    <mergeCell ref="A98:C98"/>
    <mergeCell ref="K110:K111"/>
    <mergeCell ref="A106:J106"/>
    <mergeCell ref="A107:J107"/>
    <mergeCell ref="A108:J108"/>
    <mergeCell ref="A110:A111"/>
    <mergeCell ref="B110:B111"/>
    <mergeCell ref="C110:D111"/>
    <mergeCell ref="E110:E111"/>
    <mergeCell ref="A203:D203"/>
    <mergeCell ref="A204:D204"/>
    <mergeCell ref="A207:J207"/>
    <mergeCell ref="A208:J208"/>
    <mergeCell ref="A128:D128"/>
    <mergeCell ref="A129:D129"/>
    <mergeCell ref="A131:J131"/>
    <mergeCell ref="A132:J132"/>
    <mergeCell ref="A133:J133"/>
    <mergeCell ref="A135:A136"/>
    <mergeCell ref="B135:B136"/>
    <mergeCell ref="C135:D136"/>
    <mergeCell ref="E135:E136"/>
    <mergeCell ref="A146:K146"/>
    <mergeCell ref="K135:K136"/>
    <mergeCell ref="A147:C147"/>
    <mergeCell ref="D147:H147"/>
    <mergeCell ref="I147:K147"/>
    <mergeCell ref="D148:H148"/>
    <mergeCell ref="A177:D177"/>
    <mergeCell ref="I169:K169"/>
    <mergeCell ref="D170:H170"/>
    <mergeCell ref="I170:K170"/>
    <mergeCell ref="A173:C173"/>
    <mergeCell ref="A220:C220"/>
    <mergeCell ref="D220:H220"/>
    <mergeCell ref="I220:K220"/>
    <mergeCell ref="A209:J209"/>
    <mergeCell ref="C212:D212"/>
    <mergeCell ref="A214:I214"/>
    <mergeCell ref="A215:K215"/>
    <mergeCell ref="A216:C216"/>
    <mergeCell ref="D216:H216"/>
    <mergeCell ref="I216:K216"/>
    <mergeCell ref="D217:H217"/>
    <mergeCell ref="I217:K217"/>
  </mergeCells>
  <pageMargins left="1.36" right="0.2" top="0.25" bottom="0.26" header="0.32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workbookViewId="0">
      <selection activeCell="I18" sqref="I18:K18"/>
    </sheetView>
  </sheetViews>
  <sheetFormatPr defaultRowHeight="15" x14ac:dyDescent="0.25"/>
  <cols>
    <col min="1" max="1" width="4.5703125" customWidth="1"/>
    <col min="2" max="2" width="19.5703125" customWidth="1"/>
    <col min="3" max="3" width="15.28515625" customWidth="1"/>
    <col min="4" max="4" width="8.140625" customWidth="1"/>
    <col min="5" max="5" width="13" style="37" customWidth="1"/>
    <col min="6" max="6" width="10.28515625" customWidth="1"/>
    <col min="7" max="7" width="8.140625" customWidth="1"/>
    <col min="8" max="8" width="11.5703125" customWidth="1"/>
    <col min="9" max="9" width="9.7109375" customWidth="1"/>
    <col min="10" max="10" width="14" customWidth="1"/>
    <col min="11" max="11" width="16.28515625" customWidth="1"/>
    <col min="13" max="13" width="8.28515625" customWidth="1"/>
    <col min="14" max="16" width="4.42578125" customWidth="1"/>
    <col min="17" max="17" width="6.7109375" customWidth="1"/>
    <col min="18" max="18" width="6.140625" customWidth="1"/>
  </cols>
  <sheetData>
    <row r="1" spans="1:27" ht="17.25" customHeight="1" x14ac:dyDescent="0.3">
      <c r="A1" s="362" t="s">
        <v>124</v>
      </c>
      <c r="B1" s="362"/>
      <c r="C1" s="362"/>
      <c r="D1" s="362"/>
      <c r="E1" s="32"/>
      <c r="F1" s="12"/>
      <c r="G1" s="12"/>
      <c r="J1" s="13"/>
    </row>
    <row r="2" spans="1:27" ht="16.5" customHeight="1" x14ac:dyDescent="0.3">
      <c r="A2" s="363" t="s">
        <v>125</v>
      </c>
      <c r="B2" s="363"/>
      <c r="C2" s="363"/>
      <c r="D2" s="363"/>
      <c r="E2" s="30"/>
      <c r="F2" s="12"/>
      <c r="G2" s="12"/>
      <c r="J2" s="13"/>
    </row>
    <row r="3" spans="1:27" ht="10.5" customHeight="1" x14ac:dyDescent="0.3">
      <c r="A3" s="30"/>
      <c r="B3" s="30"/>
      <c r="C3" s="30"/>
      <c r="D3" s="30"/>
      <c r="E3" s="30"/>
      <c r="F3" s="12"/>
      <c r="G3" s="12"/>
      <c r="J3" s="13"/>
    </row>
    <row r="4" spans="1:27" ht="20.25" customHeight="1" x14ac:dyDescent="0.25">
      <c r="A4" s="363" t="s">
        <v>126</v>
      </c>
      <c r="B4" s="363"/>
      <c r="C4" s="363"/>
      <c r="D4" s="363"/>
      <c r="E4" s="363"/>
      <c r="F4" s="363"/>
      <c r="G4" s="363"/>
      <c r="H4" s="363"/>
      <c r="I4" s="363"/>
      <c r="J4" s="363"/>
      <c r="K4" s="363"/>
    </row>
    <row r="5" spans="1:27" ht="20.25" customHeight="1" x14ac:dyDescent="0.25">
      <c r="A5" s="363" t="s">
        <v>1313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</row>
    <row r="6" spans="1:27" s="33" customFormat="1" ht="23.25" customHeight="1" x14ac:dyDescent="0.25">
      <c r="A6" s="370" t="s">
        <v>421</v>
      </c>
      <c r="B6" s="370"/>
      <c r="C6" s="370"/>
      <c r="D6" s="370"/>
      <c r="E6" s="370"/>
      <c r="F6" s="370"/>
      <c r="G6" s="370"/>
      <c r="H6" s="370"/>
      <c r="I6" s="370"/>
      <c r="J6" s="370"/>
      <c r="K6" s="370"/>
      <c r="M6" s="33">
        <f>184+8+18+20+36+3</f>
        <v>269</v>
      </c>
    </row>
    <row r="7" spans="1:27" ht="10.5" customHeight="1" x14ac:dyDescent="0.25">
      <c r="A7" s="15"/>
      <c r="B7" s="16"/>
      <c r="C7" s="17"/>
      <c r="D7" s="18"/>
      <c r="E7" s="15"/>
      <c r="F7" s="19"/>
      <c r="G7" s="19"/>
      <c r="H7" s="15"/>
      <c r="I7" s="17"/>
      <c r="J7" s="20"/>
      <c r="M7" t="s">
        <v>147</v>
      </c>
    </row>
    <row r="8" spans="1:27" s="23" customFormat="1" ht="22.5" customHeight="1" x14ac:dyDescent="0.2">
      <c r="A8" s="364" t="s">
        <v>118</v>
      </c>
      <c r="B8" s="364" t="s">
        <v>127</v>
      </c>
      <c r="C8" s="366" t="s">
        <v>128</v>
      </c>
      <c r="D8" s="367"/>
      <c r="E8" s="364" t="s">
        <v>129</v>
      </c>
      <c r="F8" s="21" t="s">
        <v>130</v>
      </c>
      <c r="G8" s="21" t="s">
        <v>182</v>
      </c>
      <c r="H8" s="21" t="s">
        <v>131</v>
      </c>
      <c r="I8" s="21" t="s">
        <v>132</v>
      </c>
      <c r="J8" s="22" t="s">
        <v>133</v>
      </c>
      <c r="K8" s="364" t="s">
        <v>134</v>
      </c>
    </row>
    <row r="9" spans="1:27" s="23" customFormat="1" ht="22.5" customHeight="1" x14ac:dyDescent="0.2">
      <c r="A9" s="365"/>
      <c r="B9" s="365"/>
      <c r="C9" s="368"/>
      <c r="D9" s="369"/>
      <c r="E9" s="365"/>
      <c r="F9" s="24" t="s">
        <v>135</v>
      </c>
      <c r="G9" s="24" t="s">
        <v>169</v>
      </c>
      <c r="H9" s="24" t="s">
        <v>136</v>
      </c>
      <c r="I9" s="24" t="s">
        <v>137</v>
      </c>
      <c r="J9" s="25" t="s">
        <v>138</v>
      </c>
      <c r="K9" s="365"/>
    </row>
    <row r="10" spans="1:27" s="2" customFormat="1" ht="25.5" customHeight="1" x14ac:dyDescent="0.25">
      <c r="A10" s="65">
        <v>1</v>
      </c>
      <c r="B10" s="353" t="s">
        <v>411</v>
      </c>
      <c r="C10" s="303" t="s">
        <v>412</v>
      </c>
      <c r="D10" s="304" t="s">
        <v>32</v>
      </c>
      <c r="E10" s="119" t="s">
        <v>413</v>
      </c>
      <c r="F10" s="119">
        <v>3.41</v>
      </c>
      <c r="G10" s="306">
        <v>80</v>
      </c>
      <c r="H10" s="306" t="s">
        <v>152</v>
      </c>
      <c r="I10" s="352" t="s">
        <v>123</v>
      </c>
      <c r="J10" s="307">
        <v>850000</v>
      </c>
      <c r="K10" s="69"/>
      <c r="L10" s="105" t="s">
        <v>414</v>
      </c>
      <c r="M10" s="107"/>
      <c r="N10" s="107"/>
      <c r="O10" s="113">
        <v>24</v>
      </c>
      <c r="P10" s="113">
        <v>22</v>
      </c>
      <c r="Q10" s="113">
        <v>22</v>
      </c>
      <c r="R10" s="113">
        <v>7.89</v>
      </c>
      <c r="S10" s="78"/>
      <c r="T10" s="78"/>
      <c r="U10" s="78"/>
      <c r="V10" s="78"/>
      <c r="W10" s="78"/>
      <c r="X10" s="78"/>
      <c r="Y10" s="78"/>
      <c r="Z10" s="78"/>
      <c r="AA10" s="78"/>
    </row>
    <row r="11" spans="1:27" s="2" customFormat="1" ht="26.25" customHeight="1" x14ac:dyDescent="0.25">
      <c r="A11" s="420" t="s">
        <v>139</v>
      </c>
      <c r="B11" s="421"/>
      <c r="C11" s="421"/>
      <c r="D11" s="421"/>
      <c r="E11" s="421"/>
      <c r="F11" s="421"/>
      <c r="G11" s="421"/>
      <c r="H11" s="421"/>
      <c r="I11" s="422"/>
      <c r="J11" s="26">
        <f>SUM(J3:J10)</f>
        <v>850000</v>
      </c>
      <c r="K11" s="27"/>
      <c r="L11" s="28"/>
      <c r="M11" s="4"/>
      <c r="N11" s="4"/>
      <c r="O11" s="4"/>
      <c r="P11" s="4"/>
    </row>
    <row r="12" spans="1:27" s="2" customFormat="1" ht="36.75" customHeight="1" x14ac:dyDescent="0.25">
      <c r="A12" s="384" t="s">
        <v>1312</v>
      </c>
      <c r="B12" s="384"/>
      <c r="C12" s="384"/>
      <c r="D12" s="384"/>
      <c r="E12" s="384"/>
      <c r="F12" s="384"/>
      <c r="G12" s="384"/>
      <c r="H12" s="384"/>
      <c r="I12" s="384"/>
      <c r="J12" s="384"/>
      <c r="K12" s="384"/>
      <c r="L12" s="6"/>
      <c r="M12" s="6"/>
      <c r="N12" s="6"/>
      <c r="O12" s="6"/>
      <c r="P12" s="6"/>
    </row>
    <row r="13" spans="1:27" s="2" customFormat="1" ht="9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6"/>
      <c r="M13" s="6"/>
      <c r="N13" s="6"/>
      <c r="O13" s="6"/>
      <c r="P13" s="6"/>
    </row>
    <row r="14" spans="1:27" s="10" customFormat="1" ht="15.75" x14ac:dyDescent="0.25">
      <c r="A14" s="361" t="s">
        <v>140</v>
      </c>
      <c r="B14" s="361"/>
      <c r="C14" s="361"/>
      <c r="D14" s="361" t="s">
        <v>171</v>
      </c>
      <c r="E14" s="361"/>
      <c r="F14" s="361"/>
      <c r="G14" s="361"/>
      <c r="H14" s="361"/>
      <c r="I14" s="361" t="s">
        <v>141</v>
      </c>
      <c r="J14" s="361"/>
      <c r="K14" s="361"/>
    </row>
    <row r="15" spans="1:27" s="10" customFormat="1" ht="18.75" x14ac:dyDescent="0.3">
      <c r="A15" s="29"/>
      <c r="B15" s="45"/>
      <c r="C15" s="29"/>
      <c r="D15" s="361" t="s">
        <v>172</v>
      </c>
      <c r="E15" s="361"/>
      <c r="F15" s="361"/>
      <c r="G15" s="361"/>
      <c r="H15" s="361"/>
      <c r="I15" s="363" t="s">
        <v>142</v>
      </c>
      <c r="J15" s="363"/>
      <c r="K15" s="363"/>
    </row>
    <row r="16" spans="1:27" s="10" customFormat="1" ht="39" customHeight="1" x14ac:dyDescent="0.25">
      <c r="B16" s="45"/>
      <c r="D16" s="10" t="s">
        <v>143</v>
      </c>
      <c r="E16" s="51"/>
      <c r="F16" s="51"/>
    </row>
    <row r="17" spans="1:13" s="10" customFormat="1" ht="15.75" x14ac:dyDescent="0.25">
      <c r="B17" s="45"/>
      <c r="E17" s="51"/>
      <c r="F17" s="51"/>
    </row>
    <row r="18" spans="1:13" s="10" customFormat="1" ht="17.25" customHeight="1" x14ac:dyDescent="0.25">
      <c r="A18" s="363" t="s">
        <v>144</v>
      </c>
      <c r="B18" s="363"/>
      <c r="C18" s="363"/>
      <c r="D18" s="363" t="s">
        <v>145</v>
      </c>
      <c r="E18" s="363"/>
      <c r="F18" s="363"/>
      <c r="G18" s="363"/>
      <c r="H18" s="363"/>
      <c r="I18" s="363" t="s">
        <v>146</v>
      </c>
      <c r="J18" s="363"/>
      <c r="K18" s="363"/>
      <c r="M18" s="10">
        <f>60/5</f>
        <v>12</v>
      </c>
    </row>
    <row r="22" spans="1:13" ht="15.75" x14ac:dyDescent="0.25">
      <c r="M22" s="10">
        <f>180/48</f>
        <v>3.75</v>
      </c>
    </row>
    <row r="23" spans="1:13" ht="15.75" x14ac:dyDescent="0.25">
      <c r="M23" s="10">
        <v>3750</v>
      </c>
    </row>
    <row r="24" spans="1:13" x14ac:dyDescent="0.25">
      <c r="M24">
        <v>48</v>
      </c>
    </row>
    <row r="25" spans="1:13" x14ac:dyDescent="0.25">
      <c r="M25">
        <f>+M23*M24</f>
        <v>180000</v>
      </c>
    </row>
  </sheetData>
  <mergeCells count="20">
    <mergeCell ref="A18:C18"/>
    <mergeCell ref="D18:H18"/>
    <mergeCell ref="I18:K18"/>
    <mergeCell ref="A14:C14"/>
    <mergeCell ref="D14:H14"/>
    <mergeCell ref="I14:K14"/>
    <mergeCell ref="D15:H15"/>
    <mergeCell ref="I15:K15"/>
    <mergeCell ref="A12:K12"/>
    <mergeCell ref="A1:D1"/>
    <mergeCell ref="A2:D2"/>
    <mergeCell ref="A4:K4"/>
    <mergeCell ref="A5:K5"/>
    <mergeCell ref="A6:K6"/>
    <mergeCell ref="A8:A9"/>
    <mergeCell ref="B8:B9"/>
    <mergeCell ref="C8:D9"/>
    <mergeCell ref="E8:E9"/>
    <mergeCell ref="K8:K9"/>
    <mergeCell ref="A11:I11"/>
  </mergeCells>
  <pageMargins left="1.22" right="0.2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K44</vt:lpstr>
      <vt:lpstr>K45</vt:lpstr>
      <vt:lpstr>K46</vt:lpstr>
      <vt:lpstr>K47</vt:lpstr>
      <vt:lpstr>K48</vt:lpstr>
      <vt:lpstr>K49</vt:lpstr>
      <vt:lpstr>RHM</vt:lpstr>
      <vt:lpstr>YHDP</vt:lpstr>
      <vt:lpstr>CNĐD</vt:lpstr>
      <vt:lpstr>ĐHD</vt:lpstr>
      <vt:lpstr>CĐ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2017-05-22T02:56:04Z</dcterms:modified>
</cp:coreProperties>
</file>